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480" yWindow="36" windowWidth="9540" windowHeight="10356" activeTab="0"/>
  </bookViews>
  <sheets>
    <sheet name="Tunera Autokamp" sheetId="1" r:id="rId1"/>
    <sheet name="Tunera Punta Magdalena" sheetId="5" r:id="rId2"/>
    <sheet name="Rekapitulacija" sheetId="6" r:id="rId3"/>
  </sheets>
  <definedNames>
    <definedName name="_xlnm.Print_Area" localSheetId="2">'Rekapitulacija'!$A$1:$B$26</definedName>
    <definedName name="_xlnm.Print_Area" localSheetId="0">'Tunera Autokamp'!$A$1:$H$120</definedName>
    <definedName name="_xlnm.Print_Area" localSheetId="1">'Tunera Punta Magdalena'!$A$1:$H$123</definedName>
  </definedNames>
  <calcPr calcId="162913"/>
</workbook>
</file>

<file path=xl/sharedStrings.xml><?xml version="1.0" encoding="utf-8"?>
<sst xmlns="http://schemas.openxmlformats.org/spreadsheetml/2006/main" count="303" uniqueCount="93">
  <si>
    <t>1.1.</t>
  </si>
  <si>
    <t>kn</t>
  </si>
  <si>
    <t>a'</t>
  </si>
  <si>
    <t>m'</t>
  </si>
  <si>
    <t>1.2.</t>
  </si>
  <si>
    <t>2.1.</t>
  </si>
  <si>
    <t>3.1.</t>
  </si>
  <si>
    <t>3.2.</t>
  </si>
  <si>
    <t>3.3.</t>
  </si>
  <si>
    <t>4.1.</t>
  </si>
  <si>
    <t>kom</t>
  </si>
  <si>
    <t>-</t>
  </si>
  <si>
    <t>NAPOMENA:</t>
  </si>
  <si>
    <t>1.</t>
  </si>
  <si>
    <r>
      <t>m</t>
    </r>
    <r>
      <rPr>
        <vertAlign val="superscript"/>
        <sz val="10"/>
        <color theme="1"/>
        <rFont val="Arial"/>
        <family val="2"/>
      </rPr>
      <t>3</t>
    </r>
  </si>
  <si>
    <t>2.</t>
  </si>
  <si>
    <t>BETONSKI I ARMIRANO BETONSKI RADOVI</t>
  </si>
  <si>
    <t>U CIJENU OBAVEZNO URAČUNATI TROŠKOVE UZIMANJA UZORAKA BETONA TE ISPITIVANJE ČVRSTOĆE BETONA U SKLADU SA ZAKONOM O GRADNJI I TEHNIČKIM PRAVILNIKOM ZA BETONSKE KONSTRUKCIJE ODNOSNO U SKLADU SA PROJEKTOM PROPISANIM NAČINOM ISPITIVANJA KVALITETE BETONA.
U SLUČAJU IZRADE BETONA IN SITU IZVOĐAČ JE OBAVEZAN IMATI UGOVOR O UZIMANJU I ISPITIVANJU UZORAKA BETONA SA NADLEŽNOM INSTITUCIJOM.</t>
  </si>
  <si>
    <t>U SVE BETONSKE PRESJEKE KOJI SU U KONTAKTU SA TLOM OBAVEZNO DODATI ADITIVE ZA VODONEPROPUSNOST, A UKOLIKO ZAHTJEVAJU VREMENSKI UVJETI ADITIVE PROTIV SMRZAVANJA ODNOSNO USPORIVAČE VEZIVANJA AKO TO ZAHTIJEVA DINAMIKA UGRADNJE BETONA.</t>
  </si>
  <si>
    <t>2.2.</t>
  </si>
  <si>
    <t>2.3.</t>
  </si>
  <si>
    <t>Dobava, rezanje, savijanje i ugradnja armature prema izvedbenom projektu i planu armature.</t>
  </si>
  <si>
    <t>kg</t>
  </si>
  <si>
    <t>BETONSKI I ARMIRANO BETONSKI RADOVI - UKUPNO</t>
  </si>
  <si>
    <t>3.</t>
  </si>
  <si>
    <t>3.4.</t>
  </si>
  <si>
    <t>4.</t>
  </si>
  <si>
    <t>BRAVARSKI RADOVI</t>
  </si>
  <si>
    <t>BRAVARSKI RADOVI - UKUPNO</t>
  </si>
  <si>
    <t>UKOLIKO IZVOĐAČ KUPUJE I UGRAĐUJE GOTOVI BETON OBAVEZAN BETON DOBAVLJATI OD LICENCIRANOG PROIZVOĐAČA TE PRIJE UGRADNJE BETONA U KONSTRUKCIJU DOSTAVITI NADZORNOM INŽANJERU IZJAVU O SUKLADNOSTI ZA UGARĐENI MATERIJAL.
SVI BETONSKI PRESJECI KAO I ARMATURA DEFINIRATI ĆE SE IZVEDBENIM PROJEKTOM, A IZVOĐAČ JE DUŽAN PRIDRŽAVATI SE ISTOG (IZVEDBENI PROJEKT PO POTREBI NARUČUJE INVESTITOR).</t>
  </si>
  <si>
    <t>mrežasta armatura MA-500</t>
  </si>
  <si>
    <t>rebrasta armatura RA-400</t>
  </si>
  <si>
    <t>RUŠENJE I ODVOZ POTREBNO JE ORGANIZIRATI U SKLADU S PRAVILIMA STRUKE, UKLJUČITI SVE SIGURNOSNE ELEMENTE, A U CIJENU URAČUNATI TRANSPORT I DEPONIRANJE SVOG MATERIJALA NA DEPONIJU UDALJENU DO 25 KM.</t>
  </si>
  <si>
    <t>ZEMLJANI RADOVI</t>
  </si>
  <si>
    <t>Isto kao st. 1.1. samo za temelje prihvata zatega.</t>
  </si>
  <si>
    <t>Iskop materijala radi izvedbe temelja tunere - štemanje stjenovitog tla u profilu temelja.</t>
  </si>
  <si>
    <t>ZEMLJANI RADOVI - UKUPNO</t>
  </si>
  <si>
    <t>Dobava materijala, izrada jednostrane glatke oplate (za dio temelja iznad terena), armiranje i betoniranje a.b. temelja tunere.</t>
  </si>
  <si>
    <t>Isto kao st. 2.1. samo betoniranje temelja prihvata zatega, bez oplate.</t>
  </si>
  <si>
    <t>Dobava materijala i betoniranje ispune temelja između trupaca tunere asfalt betonom.</t>
  </si>
  <si>
    <t>U cijenu uključiti i dobavu te ugradnju mase za brtvljenje na spoju trupaca i asfalt betona.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</si>
  <si>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>20mm, L = 167 cm, a savijanje prema projektu</t>
    </r>
  </si>
  <si>
    <r>
      <t xml:space="preserve">Konstrukcija 6x19+VJ </t>
    </r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>18mm.</t>
    </r>
  </si>
  <si>
    <t>Dobava i ugradnja pocinčane čelične užadi s okruglim strukovima i kudeljnom jezgrom sa zategama za postizanje napetosti.</t>
  </si>
  <si>
    <t>TESARSKI RADOVI</t>
  </si>
  <si>
    <t>Dobava materijala, izrada i postava tunere na mjesto u svemu prema projektu.</t>
  </si>
  <si>
    <t>Elementi tunere:</t>
  </si>
  <si>
    <r>
      <t xml:space="preserve">- drveni trupac </t>
    </r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>400/200mm, L = 15,20m</t>
    </r>
  </si>
  <si>
    <t>- drvena stepenišna letva 40/80mm, L = 1,0 m</t>
  </si>
  <si>
    <t>- drvena osmatračnica</t>
  </si>
  <si>
    <t>TESARSKI RADOVI - UKUPNO</t>
  </si>
  <si>
    <t>GRAĐEVINSKI I OBRTNIČKI RADOVI</t>
  </si>
  <si>
    <r>
      <t xml:space="preserve">Komplet po trupcu:
- obujmica 300/4mm
- 4 navojne šipke </t>
    </r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>30mm, L = 700mm</t>
    </r>
  </si>
  <si>
    <r>
      <t xml:space="preserve">Komplet:
- 4 obujmice 10/150mm
- prečka </t>
    </r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 xml:space="preserve">108/4mm, l = 520mm
- 4 vijka M20 s podloškama i maticama
- 2 "U" vilice </t>
    </r>
    <r>
      <rPr>
        <sz val="10"/>
        <color theme="1"/>
        <rFont val="Calibri"/>
        <family val="2"/>
      </rPr>
      <t>ø</t>
    </r>
    <r>
      <rPr>
        <sz val="10"/>
        <color theme="1"/>
        <rFont val="Arial"/>
        <family val="2"/>
      </rPr>
      <t>20mm, L = 310mm</t>
    </r>
  </si>
  <si>
    <t>2.7.</t>
  </si>
  <si>
    <t>U cijenu uključiti obradu trupaca i odgovarajuće sušenje. Također je potrebno predvidjeti plovila i ispomoć pri montaži s mora.</t>
  </si>
  <si>
    <t>Profil temelja prema projektu. Betonirati betonom C40/45 VDP2. Za betoniranje temelja potrebno je predvidjeti i ispomoć mehanizacije s morske strane te u cijenu uključiti betoniranje "kontraktor postupkom" uz pomoć ronioca.</t>
  </si>
  <si>
    <t>5.</t>
  </si>
  <si>
    <t>PDV 25%</t>
  </si>
  <si>
    <t>Profil praga 25/10 cm.</t>
  </si>
  <si>
    <t>Dobava i ugradnja čeličnih, vruće cinčanih sidara za prihvat zatega.</t>
  </si>
  <si>
    <t>Dobava i ugradnja čelične vruće cinčane obujmice i navojnih šipki za prihvat trupaca tunere u temelju.</t>
  </si>
  <si>
    <t>Dobava materijala, izrada i ugradadnja čeličnih vruće cinčanih obujmica za prihvat zatega na trupcima tunere.</t>
  </si>
  <si>
    <t>5.1.</t>
  </si>
  <si>
    <t>RAZNI RADOVI</t>
  </si>
  <si>
    <t>RAZNI RADOVI - UKUPNO</t>
  </si>
  <si>
    <t>NAKON ODOBRENE SJEČE I IZRADE TRUPCA POTREBNO JE TRUPAC ODGOVARAJUĆE TRETIRATI U SLANOJ VODI I ODGOVARAJUĆIM PREMAZIMA KAKO BI SE DRVO IZLOŽENO ATMOSFERILIJAMA ZAŠTITILO OD TRULJENJA / PROPADANJA. NA OVAJ NAČIN OSIGURAVA SE DUGOTRAJNOST TUNERE.</t>
  </si>
  <si>
    <t>TERSARSKI RADOVI UKLJUČUJU IZRADU TRUPACA PREMA PROFILU ZADANOM U PROJEKTU. TRUPAC MORA BITI IZREZAN IZ SMREKOVOG STABLA I TO SAMO U VRIJEME DOZVOLJENE SJEĆE ZA OVU VRSTU DRVA. PRI OBRADI TRUPCA POTREBNO JE S POVRŠINE UKLONITI KORU I POTKORNI SLOJ TE SVE ODGOVARAJUĆE SUŠITI.</t>
  </si>
  <si>
    <t>1.3.</t>
  </si>
  <si>
    <t>Dobava materijala i izrada kaldrme ispod platoa oko tunere - granulacija 32-64mm u min. Sloju od 15 cm.</t>
  </si>
  <si>
    <t>2.4.</t>
  </si>
  <si>
    <t>Dobava materijala i betoniranje temelja za prihvat čel. užeta u moru. U cijenu je potrebno uključiti i ispomoć ronioca-rad u moru.</t>
  </si>
  <si>
    <t>U beton se može ubaciti i 30% čistog kamenog materijala.</t>
  </si>
  <si>
    <t>2.5.</t>
  </si>
  <si>
    <t>Isto kao st. 2.1. samo betoniranje ploče oko tunere</t>
  </si>
  <si>
    <t>2.6.</t>
  </si>
  <si>
    <t>Dobava materijala i ugradnja ploča od lomljenog kamena oko tunere.</t>
  </si>
  <si>
    <t>TUNERA AUTOKAMP - TROŠKOVNIK</t>
  </si>
  <si>
    <r>
      <t>m</t>
    </r>
    <r>
      <rPr>
        <vertAlign val="superscript"/>
        <sz val="10"/>
        <color theme="1"/>
        <rFont val="Arial"/>
        <family val="2"/>
      </rPr>
      <t>2</t>
    </r>
  </si>
  <si>
    <t>Izrada i postavljanje info ploče - totem pravokutnog oblika, dimenzija 150 x 50 cm, PVC s izradom UV natpisa s tematikom ribarstvene povijesti prema dizajnu naručitelja.</t>
  </si>
  <si>
    <t>U cijenu uključiti montažu na ranije dogovorene pozicije s investitorom.</t>
  </si>
  <si>
    <t>REKAPITULACIJA TUNERA AUTOKAMP</t>
  </si>
  <si>
    <t>TUNERA AUTOKAMP - UKUPNO</t>
  </si>
  <si>
    <t>Dobava materijala. Izrada oplate i betoniranje obalnog zidića u moru. U cijenu je potrebno uključiti i ispomoć ronioca-rad u moru.</t>
  </si>
  <si>
    <t>Debljina zida je 40, a visina 65 cm. Beton C 35/45, VDP 2.</t>
  </si>
  <si>
    <t>TUNERA PUNTA MAGDALENA - TROŠKOVNIK</t>
  </si>
  <si>
    <t>REKAPITULACIJA TUNERA PUNTA MAGDALENA</t>
  </si>
  <si>
    <t>TUNERA PUNTA MAGDALENA - UKUPNO</t>
  </si>
  <si>
    <t>IZGRADNJA TUNERA U POVILAMA - REKAPITULACIJA</t>
  </si>
  <si>
    <t>TUNERA AUTOKAMP</t>
  </si>
  <si>
    <t>TUNERA PUNTA MAGDALENA</t>
  </si>
  <si>
    <t>UKUPNO TUNERE POVILE</t>
  </si>
  <si>
    <t>SVEUKUPNO SA PDV-om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</si>
</sst>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\$#,##0_);&quot;($&quot;#,##0\)"/>
    <numFmt numFmtId="165" formatCode="_-* #,##0\ _D_M_-;\-* #,##0\ _D_M_-;_-* &quot;- &quot;_D_M_-;_-@_-"/>
    <numFmt numFmtId="166" formatCode="_-* #,##0.00\ _D_M_-;\-* #,##0.00\ _D_M_-;_-* \-??\ _D_M_-;_-@_-"/>
    <numFmt numFmtId="167" formatCode="0.00_)"/>
    <numFmt numFmtId="168" formatCode="_-* #,##0&quot; DM&quot;_-;\-* #,##0&quot; DM&quot;_-;_-* &quot;- DM&quot;_-;_-@_-"/>
    <numFmt numFmtId="169" formatCode="_-* #,##0.00&quot; DM&quot;_-;\-* #,##0.00&quot; DM&quot;_-;_-* \-??&quot; DM&quot;_-;_-@_-"/>
    <numFmt numFmtId="170" formatCode="#,##0.00\ [$kn-41A]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 CE"/>
      <family val="2"/>
    </font>
    <font>
      <b/>
      <i/>
      <sz val="16"/>
      <name val="Arial"/>
      <family val="2"/>
    </font>
    <font>
      <sz val="10"/>
      <name val="Times New Roman CE"/>
      <family val="1"/>
    </font>
    <font>
      <sz val="10"/>
      <color theme="1"/>
      <name val="Calibri"/>
      <family val="2"/>
    </font>
    <font>
      <sz val="10"/>
      <name val="ISOCPE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0" fillId="0" borderId="1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0" fontId="11" fillId="2" borderId="0" applyNumberFormat="0" applyBorder="0" applyAlignment="0" applyProtection="0"/>
    <xf numFmtId="0" fontId="12" fillId="0" borderId="0">
      <alignment/>
      <protection/>
    </xf>
    <xf numFmtId="0" fontId="11" fillId="3" borderId="0" applyNumberFormat="0" applyBorder="0" applyAlignment="0" applyProtection="0"/>
    <xf numFmtId="0" fontId="14" fillId="0" borderId="0">
      <alignment horizontal="right" vertical="top"/>
      <protection/>
    </xf>
    <xf numFmtId="167" fontId="13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70" fontId="1" fillId="0" borderId="0">
      <alignment/>
      <protection/>
    </xf>
    <xf numFmtId="10" fontId="1" fillId="0" borderId="0" applyFill="0" applyBorder="0" applyAlignment="0" applyProtection="0"/>
    <xf numFmtId="168" fontId="1" fillId="0" borderId="0" applyFill="0" applyBorder="0" applyAlignment="0" applyProtection="0"/>
    <xf numFmtId="169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0" fillId="2" borderId="2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0" fontId="21" fillId="22" borderId="3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7" fillId="9" borderId="2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1" fillId="0" borderId="0">
      <alignment horizontal="justify" vertical="top" wrapText="1"/>
      <protection/>
    </xf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17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2" fontId="30" fillId="0" borderId="0">
      <alignment/>
      <protection/>
    </xf>
    <xf numFmtId="2" fontId="30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" fontId="22" fillId="0" borderId="0">
      <alignment horizontal="justify" vertical="justify"/>
      <protection/>
    </xf>
    <xf numFmtId="4" fontId="22" fillId="0" borderId="0">
      <alignment horizontal="justify"/>
      <protection/>
    </xf>
    <xf numFmtId="0" fontId="2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6" fillId="0" borderId="0" applyFon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</cellStyleXfs>
  <cellXfs count="11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justify" vertical="top" wrapText="1"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3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7" fillId="0" borderId="11" xfId="0" applyFont="1" applyBorder="1" applyAlignment="1">
      <alignment horizontal="right" vertical="top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right" vertical="top"/>
    </xf>
    <xf numFmtId="2" fontId="1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2" fontId="1" fillId="0" borderId="9" xfId="0" applyNumberFormat="1" applyFont="1" applyBorder="1" applyAlignment="1">
      <alignment/>
    </xf>
    <xf numFmtId="0" fontId="8" fillId="0" borderId="0" xfId="0" applyFont="1" applyAlignment="1">
      <alignment vertical="top"/>
    </xf>
    <xf numFmtId="0" fontId="4" fillId="0" borderId="1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justify" vertical="top" wrapText="1"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/>
    </xf>
    <xf numFmtId="0" fontId="7" fillId="0" borderId="11" xfId="0" applyFont="1" applyBorder="1" applyAlignment="1">
      <alignment horizontal="right" vertical="top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right" vertical="top"/>
    </xf>
    <xf numFmtId="2" fontId="1" fillId="0" borderId="9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 quotePrefix="1">
      <alignment horizontal="justify" vertical="top" wrapText="1"/>
    </xf>
    <xf numFmtId="2" fontId="1" fillId="0" borderId="0" xfId="0" applyNumberFormat="1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4" fillId="0" borderId="0" xfId="0" applyFont="1"/>
    <xf numFmtId="4" fontId="4" fillId="0" borderId="12" xfId="0" applyNumberFormat="1" applyFont="1" applyBorder="1" applyAlignment="1">
      <alignment vertical="top"/>
    </xf>
    <xf numFmtId="4" fontId="4" fillId="0" borderId="13" xfId="0" applyNumberFormat="1" applyFont="1" applyBorder="1" applyAlignment="1">
      <alignment vertical="top"/>
    </xf>
    <xf numFmtId="4" fontId="8" fillId="0" borderId="0" xfId="0" applyNumberFormat="1" applyFont="1"/>
    <xf numFmtId="0" fontId="8" fillId="0" borderId="0" xfId="0" applyFont="1" applyBorder="1" applyAlignment="1">
      <alignment horizontal="left" vertical="top"/>
    </xf>
    <xf numFmtId="4" fontId="8" fillId="0" borderId="0" xfId="0" applyNumberFormat="1" applyFont="1" applyBorder="1"/>
    <xf numFmtId="0" fontId="8" fillId="0" borderId="9" xfId="0" applyFont="1" applyBorder="1" applyAlignment="1">
      <alignment horizontal="left" vertical="top"/>
    </xf>
    <xf numFmtId="4" fontId="8" fillId="0" borderId="9" xfId="0" applyNumberFormat="1" applyFont="1" applyBorder="1"/>
    <xf numFmtId="0" fontId="8" fillId="0" borderId="0" xfId="0" applyFont="1" applyAlignment="1">
      <alignment horizontal="right"/>
    </xf>
    <xf numFmtId="0" fontId="4" fillId="0" borderId="11" xfId="0" applyFont="1" applyBorder="1"/>
    <xf numFmtId="0" fontId="0" fillId="0" borderId="13" xfId="0" applyBorder="1"/>
    <xf numFmtId="0" fontId="8" fillId="24" borderId="11" xfId="0" applyFont="1" applyFill="1" applyBorder="1" applyAlignment="1">
      <alignment horizontal="right"/>
    </xf>
    <xf numFmtId="4" fontId="8" fillId="24" borderId="13" xfId="0" applyNumberFormat="1" applyFont="1" applyFill="1" applyBorder="1"/>
    <xf numFmtId="4" fontId="2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8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8" fillId="0" borderId="0" xfId="0" applyFont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justify" vertical="top"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</cellXfs>
  <cellStyles count="3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Border" xfId="21"/>
    <cellStyle name="Dezimal [0]_PLDT" xfId="22"/>
    <cellStyle name="Dezimal_PLDT" xfId="23"/>
    <cellStyle name="Grey" xfId="24"/>
    <cellStyle name="H1" xfId="25"/>
    <cellStyle name="Input [yellow]" xfId="26"/>
    <cellStyle name="kolona A" xfId="27"/>
    <cellStyle name="Normal - Style1" xfId="28"/>
    <cellStyle name="Normal 17" xfId="29"/>
    <cellStyle name="Normal 3 11" xfId="30"/>
    <cellStyle name="Normal 4 9" xfId="31"/>
    <cellStyle name="Percent [2]" xfId="32"/>
    <cellStyle name="Währung [0]_PLDT" xfId="33"/>
    <cellStyle name="Währung_PLDT" xfId="34"/>
    <cellStyle name="Normal 3" xfId="35"/>
    <cellStyle name="Normal 6" xfId="36"/>
    <cellStyle name="Normal 4" xfId="37"/>
    <cellStyle name="Normal 5" xfId="38"/>
    <cellStyle name="Normal 7" xfId="39"/>
    <cellStyle name="Normal 8" xfId="40"/>
    <cellStyle name="Normal 9" xfId="41"/>
    <cellStyle name="Normal 33" xfId="42"/>
    <cellStyle name="Normal 16" xfId="43"/>
    <cellStyle name="Normal 14" xfId="44"/>
    <cellStyle name="Normal 34" xfId="45"/>
    <cellStyle name="Normal 15" xfId="46"/>
    <cellStyle name="Normal 10" xfId="47"/>
    <cellStyle name="Normal 2 2" xfId="48"/>
    <cellStyle name="Normal 3 2" xfId="49"/>
    <cellStyle name="20% - Accent1 2" xfId="50"/>
    <cellStyle name="20% - Accent1 3" xfId="51"/>
    <cellStyle name="20% - Accent1 4" xfId="52"/>
    <cellStyle name="20% - Accent2 2" xfId="53"/>
    <cellStyle name="20% - Accent2 3" xfId="54"/>
    <cellStyle name="20% - Accent2 4" xfId="55"/>
    <cellStyle name="20% - Accent3 2" xfId="56"/>
    <cellStyle name="20% - Accent3 3" xfId="57"/>
    <cellStyle name="20% - Accent3 4" xfId="58"/>
    <cellStyle name="20% - Accent4 2" xfId="59"/>
    <cellStyle name="20% - Accent4 3" xfId="60"/>
    <cellStyle name="20% - Accent4 4" xfId="61"/>
    <cellStyle name="20% - Accent5 2" xfId="62"/>
    <cellStyle name="20% - Accent5 3" xfId="63"/>
    <cellStyle name="20% - Accent5 4" xfId="64"/>
    <cellStyle name="20% - Accent6 2" xfId="65"/>
    <cellStyle name="20% - Accent6 3" xfId="66"/>
    <cellStyle name="20% - Accent6 4" xfId="67"/>
    <cellStyle name="40% - Accent1 2" xfId="68"/>
    <cellStyle name="40% - Accent1 3" xfId="69"/>
    <cellStyle name="40% - Accent1 4" xfId="70"/>
    <cellStyle name="40% - Accent2 2" xfId="71"/>
    <cellStyle name="40% - Accent2 3" xfId="72"/>
    <cellStyle name="40% - Accent2 4" xfId="73"/>
    <cellStyle name="40% - Accent3 2" xfId="74"/>
    <cellStyle name="40% - Accent3 3" xfId="75"/>
    <cellStyle name="40% - Accent3 4" xfId="76"/>
    <cellStyle name="40% - Accent4 2" xfId="77"/>
    <cellStyle name="40% - Accent4 3" xfId="78"/>
    <cellStyle name="40% - Accent4 4" xfId="79"/>
    <cellStyle name="40% - Accent5 2" xfId="80"/>
    <cellStyle name="40% - Accent5 3" xfId="81"/>
    <cellStyle name="40% - Accent5 4" xfId="82"/>
    <cellStyle name="40% - Accent6 2" xfId="83"/>
    <cellStyle name="40% - Accent6 3" xfId="84"/>
    <cellStyle name="40% - Accent6 4" xfId="85"/>
    <cellStyle name="60% - Accent1 2" xfId="86"/>
    <cellStyle name="60% - Accent1 3" xfId="87"/>
    <cellStyle name="60% - Accent1 4" xfId="88"/>
    <cellStyle name="60% - Accent2 2" xfId="89"/>
    <cellStyle name="60% - Accent2 3" xfId="90"/>
    <cellStyle name="60% - Accent2 4" xfId="91"/>
    <cellStyle name="60% - Accent3 2" xfId="92"/>
    <cellStyle name="60% - Accent3 3" xfId="93"/>
    <cellStyle name="60% - Accent3 4" xfId="94"/>
    <cellStyle name="60% - Accent4 2" xfId="95"/>
    <cellStyle name="60% - Accent4 3" xfId="96"/>
    <cellStyle name="60% - Accent4 4" xfId="97"/>
    <cellStyle name="60% - Accent5 2" xfId="98"/>
    <cellStyle name="60% - Accent5 3" xfId="99"/>
    <cellStyle name="60% - Accent5 4" xfId="100"/>
    <cellStyle name="60% - Accent6 2" xfId="101"/>
    <cellStyle name="60% - Accent6 3" xfId="102"/>
    <cellStyle name="60% - Accent6 4" xfId="103"/>
    <cellStyle name="Accent1 2" xfId="104"/>
    <cellStyle name="Accent1 3" xfId="105"/>
    <cellStyle name="Accent1 4" xfId="106"/>
    <cellStyle name="Accent2 2" xfId="107"/>
    <cellStyle name="Accent2 3" xfId="108"/>
    <cellStyle name="Accent2 4" xfId="109"/>
    <cellStyle name="Accent3 2" xfId="110"/>
    <cellStyle name="Accent3 3" xfId="111"/>
    <cellStyle name="Accent3 4" xfId="112"/>
    <cellStyle name="Accent4 2" xfId="113"/>
    <cellStyle name="Accent4 3" xfId="114"/>
    <cellStyle name="Accent4 4" xfId="115"/>
    <cellStyle name="Accent5 2" xfId="116"/>
    <cellStyle name="Accent5 3" xfId="117"/>
    <cellStyle name="Accent5 4" xfId="118"/>
    <cellStyle name="Accent6 2" xfId="119"/>
    <cellStyle name="Accent6 3" xfId="120"/>
    <cellStyle name="Accent6 4" xfId="121"/>
    <cellStyle name="Bad 2" xfId="122"/>
    <cellStyle name="Bad 3" xfId="123"/>
    <cellStyle name="Bad 4" xfId="124"/>
    <cellStyle name="Calculation 2" xfId="125"/>
    <cellStyle name="Calculation 3" xfId="126"/>
    <cellStyle name="Calculation 4" xfId="127"/>
    <cellStyle name="Check Cell 2" xfId="128"/>
    <cellStyle name="Check Cell 3" xfId="129"/>
    <cellStyle name="Check Cell 4" xfId="130"/>
    <cellStyle name="Comma 2" xfId="131"/>
    <cellStyle name="Comma 2 2" xfId="132"/>
    <cellStyle name="Comma 2 3" xfId="133"/>
    <cellStyle name="Explanatory Text 2" xfId="134"/>
    <cellStyle name="Explanatory Text 3" xfId="135"/>
    <cellStyle name="Explanatory Text 4" xfId="136"/>
    <cellStyle name="Heading 1 2" xfId="137"/>
    <cellStyle name="Heading 1 3" xfId="138"/>
    <cellStyle name="Heading 1 4" xfId="139"/>
    <cellStyle name="Heading 2 2" xfId="140"/>
    <cellStyle name="Heading 2 3" xfId="141"/>
    <cellStyle name="Heading 2 4" xfId="142"/>
    <cellStyle name="Heading 3 2" xfId="143"/>
    <cellStyle name="Heading 3 3" xfId="144"/>
    <cellStyle name="Heading 3 4" xfId="145"/>
    <cellStyle name="Heading 4 2" xfId="146"/>
    <cellStyle name="Heading 4 3" xfId="147"/>
    <cellStyle name="Heading 4 4" xfId="148"/>
    <cellStyle name="Input 2" xfId="149"/>
    <cellStyle name="Input 3" xfId="150"/>
    <cellStyle name="Input 4" xfId="151"/>
    <cellStyle name="Linked Cell 2" xfId="152"/>
    <cellStyle name="Linked Cell 3" xfId="153"/>
    <cellStyle name="Linked Cell 4" xfId="154"/>
    <cellStyle name="merge" xfId="155"/>
    <cellStyle name="merge 10" xfId="156"/>
    <cellStyle name="merge 7" xfId="157"/>
    <cellStyle name="Neutral 2" xfId="158"/>
    <cellStyle name="Neutral 3" xfId="159"/>
    <cellStyle name="Neutral 4" xfId="160"/>
    <cellStyle name="Normal 11" xfId="161"/>
    <cellStyle name="Normal 12" xfId="162"/>
    <cellStyle name="Normal 12 2 10" xfId="163"/>
    <cellStyle name="Normal 13" xfId="164"/>
    <cellStyle name="Normal 17 2" xfId="165"/>
    <cellStyle name="Normal 18" xfId="166"/>
    <cellStyle name="Normal 19" xfId="167"/>
    <cellStyle name="Normal 2 3" xfId="168"/>
    <cellStyle name="Normal 2 4" xfId="169"/>
    <cellStyle name="Normal 2 5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8 2" xfId="180"/>
    <cellStyle name="Normal 28 3" xfId="181"/>
    <cellStyle name="Normal 28 4" xfId="182"/>
    <cellStyle name="Normal 28 5" xfId="183"/>
    <cellStyle name="Normal 28 6" xfId="184"/>
    <cellStyle name="Normal 28 7" xfId="185"/>
    <cellStyle name="Normal 28 8" xfId="186"/>
    <cellStyle name="Normal 29" xfId="187"/>
    <cellStyle name="Normal 29 2" xfId="188"/>
    <cellStyle name="Normal 29 3" xfId="189"/>
    <cellStyle name="Normal 29 4" xfId="190"/>
    <cellStyle name="Normal 29 5" xfId="191"/>
    <cellStyle name="Normal 29 6" xfId="192"/>
    <cellStyle name="Normal 29 7" xfId="193"/>
    <cellStyle name="Normal 29 8" xfId="194"/>
    <cellStyle name="Normal 30" xfId="195"/>
    <cellStyle name="Normal 30 2" xfId="196"/>
    <cellStyle name="Normal 30 3" xfId="197"/>
    <cellStyle name="Normal 30 4" xfId="198"/>
    <cellStyle name="Normal 30 5" xfId="199"/>
    <cellStyle name="Normal 30 6" xfId="200"/>
    <cellStyle name="Normal 30 7" xfId="201"/>
    <cellStyle name="Normal 30 8" xfId="202"/>
    <cellStyle name="Normal 31" xfId="203"/>
    <cellStyle name="Normal 31 2" xfId="204"/>
    <cellStyle name="Normal 31 3" xfId="205"/>
    <cellStyle name="Normal 31 4" xfId="206"/>
    <cellStyle name="Normal 31 5" xfId="207"/>
    <cellStyle name="Normal 31 6" xfId="208"/>
    <cellStyle name="Normal 31 7" xfId="209"/>
    <cellStyle name="Normal 31 8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2 8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3 8" xfId="225"/>
    <cellStyle name="Normal 34 2" xfId="226"/>
    <cellStyle name="Normal 34 3" xfId="227"/>
    <cellStyle name="Normal 34 4" xfId="228"/>
    <cellStyle name="Normal 34 5" xfId="229"/>
    <cellStyle name="Normal 34 6" xfId="230"/>
    <cellStyle name="Normal 34 7" xfId="231"/>
    <cellStyle name="Normal 34 8" xfId="232"/>
    <cellStyle name="Normal 35" xfId="233"/>
    <cellStyle name="Normal 35 2" xfId="234"/>
    <cellStyle name="Normal 35 3" xfId="235"/>
    <cellStyle name="Normal 35 4" xfId="236"/>
    <cellStyle name="Normal 35 5" xfId="237"/>
    <cellStyle name="Normal 35 6" xfId="238"/>
    <cellStyle name="Normal 35 7" xfId="239"/>
    <cellStyle name="Normal 35 8" xfId="240"/>
    <cellStyle name="Normal 36" xfId="241"/>
    <cellStyle name="Normal 36 2" xfId="242"/>
    <cellStyle name="Normal 36 3" xfId="243"/>
    <cellStyle name="Normal 36 4" xfId="244"/>
    <cellStyle name="Normal 36 5" xfId="245"/>
    <cellStyle name="Normal 36 6" xfId="246"/>
    <cellStyle name="Normal 36 7" xfId="247"/>
    <cellStyle name="Normal 36 8" xfId="248"/>
    <cellStyle name="Normal 37" xfId="249"/>
    <cellStyle name="Normal 37 2" xfId="250"/>
    <cellStyle name="Normal 37 3" xfId="251"/>
    <cellStyle name="Normal 37 4" xfId="252"/>
    <cellStyle name="Normal 37 5" xfId="253"/>
    <cellStyle name="Normal 37 6" xfId="254"/>
    <cellStyle name="Normal 37 7" xfId="255"/>
    <cellStyle name="Normal 37 8" xfId="256"/>
    <cellStyle name="Normal 38" xfId="257"/>
    <cellStyle name="Normal 39" xfId="258"/>
    <cellStyle name="Normal 39 2" xfId="259"/>
    <cellStyle name="Normal 39 3" xfId="260"/>
    <cellStyle name="Normal 39 4" xfId="261"/>
    <cellStyle name="Normal 39 5" xfId="262"/>
    <cellStyle name="Normal 39 6" xfId="263"/>
    <cellStyle name="Normal 39 7" xfId="264"/>
    <cellStyle name="Normal 39 8" xfId="265"/>
    <cellStyle name="Normal 40" xfId="266"/>
    <cellStyle name="Normal 40 2" xfId="267"/>
    <cellStyle name="Normal 40 3" xfId="268"/>
    <cellStyle name="Normal 40 4" xfId="269"/>
    <cellStyle name="Normal 40 5" xfId="270"/>
    <cellStyle name="Normal 40 6" xfId="271"/>
    <cellStyle name="Normal 40 7" xfId="272"/>
    <cellStyle name="Normal 40 8" xfId="273"/>
    <cellStyle name="Normal 41" xfId="274"/>
    <cellStyle name="Normal 42" xfId="275"/>
    <cellStyle name="Normal 43" xfId="276"/>
    <cellStyle name="Normal 44" xfId="277"/>
    <cellStyle name="Normal 45" xfId="278"/>
    <cellStyle name="Normal 46" xfId="279"/>
    <cellStyle name="Normal 47" xfId="280"/>
    <cellStyle name="Normal 48" xfId="281"/>
    <cellStyle name="Normal 49" xfId="282"/>
    <cellStyle name="Normal 50" xfId="283"/>
    <cellStyle name="Normal 51" xfId="284"/>
    <cellStyle name="Normal 52" xfId="285"/>
    <cellStyle name="Normal 53" xfId="286"/>
    <cellStyle name="Normal 54" xfId="287"/>
    <cellStyle name="Normal 55" xfId="288"/>
    <cellStyle name="Normal 56" xfId="289"/>
    <cellStyle name="Normal 57" xfId="290"/>
    <cellStyle name="Normal 58" xfId="291"/>
    <cellStyle name="Normal 59" xfId="292"/>
    <cellStyle name="Normal 60" xfId="293"/>
    <cellStyle name="Normal 61" xfId="294"/>
    <cellStyle name="Normal 62" xfId="295"/>
    <cellStyle name="Normal 63" xfId="296"/>
    <cellStyle name="Normal 64" xfId="297"/>
    <cellStyle name="Normal 65" xfId="298"/>
    <cellStyle name="Normal 66" xfId="299"/>
    <cellStyle name="Normal 67" xfId="300"/>
    <cellStyle name="Normal 8 10" xfId="301"/>
    <cellStyle name="Normal 8 11" xfId="302"/>
    <cellStyle name="Normal 8 12" xfId="303"/>
    <cellStyle name="Normal 8 13" xfId="304"/>
    <cellStyle name="Normal 8 14" xfId="305"/>
    <cellStyle name="Normal 8 15" xfId="306"/>
    <cellStyle name="Normal 8 16" xfId="307"/>
    <cellStyle name="Normal 8 17" xfId="308"/>
    <cellStyle name="Normal 8 18" xfId="309"/>
    <cellStyle name="Normal 8 19" xfId="310"/>
    <cellStyle name="Normal 8 2" xfId="311"/>
    <cellStyle name="Normal 8 20" xfId="312"/>
    <cellStyle name="Normal 8 21" xfId="313"/>
    <cellStyle name="Normal 8 22" xfId="314"/>
    <cellStyle name="Normal 8 23" xfId="315"/>
    <cellStyle name="Normal 8 24" xfId="316"/>
    <cellStyle name="Normal 8 25" xfId="317"/>
    <cellStyle name="Normal 8 26" xfId="318"/>
    <cellStyle name="Normal 8 3" xfId="319"/>
    <cellStyle name="Normal 8 4" xfId="320"/>
    <cellStyle name="Normal 8 5" xfId="321"/>
    <cellStyle name="Normal 8 6" xfId="322"/>
    <cellStyle name="Normal 8 7" xfId="323"/>
    <cellStyle name="Normal 8 8" xfId="324"/>
    <cellStyle name="Normal 8 9" xfId="325"/>
    <cellStyle name="Normal1" xfId="326"/>
    <cellStyle name="Normal3" xfId="327"/>
    <cellStyle name="Normalno 2 3" xfId="328"/>
    <cellStyle name="Obično 2" xfId="329"/>
    <cellStyle name="Obično_Estimate of cost_Troškovnik" xfId="330"/>
    <cellStyle name="Percent 2" xfId="331"/>
    <cellStyle name="Total 2" xfId="332"/>
    <cellStyle name="Total 3" xfId="333"/>
    <cellStyle name="Total 4" xfId="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view="pageBreakPreview" zoomScaleSheetLayoutView="100" workbookViewId="0" topLeftCell="A1">
      <selection activeCell="A1" sqref="A1:H1"/>
    </sheetView>
  </sheetViews>
  <sheetFormatPr defaultColWidth="9.140625" defaultRowHeight="15"/>
  <cols>
    <col min="1" max="1" width="5.28125" style="1" customWidth="1"/>
    <col min="2" max="2" width="37.7109375" style="2" customWidth="1"/>
    <col min="3" max="3" width="4.7109375" style="4" customWidth="1"/>
    <col min="4" max="4" width="8.7109375" style="15" customWidth="1"/>
    <col min="5" max="5" width="2.421875" style="4" customWidth="1"/>
    <col min="6" max="6" width="9.28125" style="5" customWidth="1"/>
    <col min="7" max="7" width="4.8515625" style="4" customWidth="1"/>
    <col min="8" max="8" width="15.7109375" style="5" customWidth="1"/>
    <col min="9" max="16384" width="9.140625" style="1" customWidth="1"/>
  </cols>
  <sheetData>
    <row r="1" spans="1:8" ht="21">
      <c r="A1" s="110" t="s">
        <v>77</v>
      </c>
      <c r="B1" s="110"/>
      <c r="C1" s="110"/>
      <c r="D1" s="110"/>
      <c r="E1" s="110"/>
      <c r="F1" s="110"/>
      <c r="G1" s="110"/>
      <c r="H1" s="110"/>
    </row>
    <row r="2" ht="13.8" thickBot="1"/>
    <row r="3" spans="1:8" ht="18" thickBot="1">
      <c r="A3" s="11"/>
      <c r="B3" s="112" t="s">
        <v>51</v>
      </c>
      <c r="C3" s="112"/>
      <c r="D3" s="112"/>
      <c r="E3" s="112"/>
      <c r="F3" s="112"/>
      <c r="G3" s="112"/>
      <c r="H3" s="113"/>
    </row>
    <row r="5" spans="1:8" ht="17.4">
      <c r="A5" s="12" t="s">
        <v>13</v>
      </c>
      <c r="B5" s="108" t="s">
        <v>33</v>
      </c>
      <c r="C5" s="108"/>
      <c r="D5" s="108"/>
      <c r="E5" s="108"/>
      <c r="F5" s="108"/>
      <c r="G5" s="108"/>
      <c r="H5" s="109"/>
    </row>
    <row r="7" spans="1:8" ht="15">
      <c r="A7" s="102" t="s">
        <v>12</v>
      </c>
      <c r="B7" s="102"/>
      <c r="C7" s="102"/>
      <c r="D7" s="102"/>
      <c r="E7" s="102"/>
      <c r="F7" s="102"/>
      <c r="G7" s="102"/>
      <c r="H7" s="102"/>
    </row>
    <row r="8" spans="1:8" ht="15">
      <c r="A8" s="10"/>
      <c r="B8" s="10"/>
      <c r="C8" s="10"/>
      <c r="D8" s="16"/>
      <c r="E8" s="10"/>
      <c r="F8" s="10"/>
      <c r="G8" s="10"/>
      <c r="H8" s="10"/>
    </row>
    <row r="9" spans="1:8" ht="38.25" customHeight="1">
      <c r="A9" s="103" t="s">
        <v>32</v>
      </c>
      <c r="B9" s="103"/>
      <c r="C9" s="103"/>
      <c r="D9" s="103"/>
      <c r="E9" s="103"/>
      <c r="F9" s="103"/>
      <c r="G9" s="103"/>
      <c r="H9" s="103"/>
    </row>
    <row r="11" spans="1:8" s="40" customFormat="1" ht="26.4">
      <c r="A11" s="40" t="s">
        <v>0</v>
      </c>
      <c r="B11" s="55" t="s">
        <v>35</v>
      </c>
      <c r="C11" s="71" t="s">
        <v>14</v>
      </c>
      <c r="D11" s="44">
        <v>4.9</v>
      </c>
      <c r="E11" s="42" t="s">
        <v>2</v>
      </c>
      <c r="F11" s="98"/>
      <c r="G11" s="42" t="s">
        <v>1</v>
      </c>
      <c r="H11" s="43">
        <f>D11*F11</f>
        <v>0</v>
      </c>
    </row>
    <row r="12" spans="2:8" s="40" customFormat="1" ht="15">
      <c r="B12" s="41"/>
      <c r="C12" s="42"/>
      <c r="D12" s="44"/>
      <c r="E12" s="42"/>
      <c r="F12" s="43"/>
      <c r="G12" s="42"/>
      <c r="H12" s="43"/>
    </row>
    <row r="13" spans="1:8" s="54" customFormat="1" ht="26.4">
      <c r="A13" s="54" t="s">
        <v>4</v>
      </c>
      <c r="B13" s="55" t="s">
        <v>34</v>
      </c>
      <c r="C13" s="71" t="s">
        <v>14</v>
      </c>
      <c r="D13" s="57">
        <v>1.6</v>
      </c>
      <c r="E13" s="56" t="s">
        <v>2</v>
      </c>
      <c r="F13" s="98"/>
      <c r="G13" s="56" t="s">
        <v>1</v>
      </c>
      <c r="H13" s="77">
        <f>D13*F13</f>
        <v>0</v>
      </c>
    </row>
    <row r="14" spans="2:8" s="74" customFormat="1" ht="15">
      <c r="B14" s="75"/>
      <c r="C14" s="76"/>
      <c r="D14" s="79"/>
      <c r="E14" s="76"/>
      <c r="F14" s="77"/>
      <c r="G14" s="76"/>
      <c r="H14" s="77"/>
    </row>
    <row r="15" spans="1:8" s="74" customFormat="1" ht="39.6">
      <c r="A15" s="74" t="s">
        <v>68</v>
      </c>
      <c r="B15" s="75" t="s">
        <v>69</v>
      </c>
      <c r="C15" s="76" t="s">
        <v>14</v>
      </c>
      <c r="D15" s="79">
        <v>6</v>
      </c>
      <c r="E15" s="76" t="s">
        <v>2</v>
      </c>
      <c r="F15" s="98"/>
      <c r="G15" s="76" t="s">
        <v>1</v>
      </c>
      <c r="H15" s="77">
        <f>D15*F15</f>
        <v>0</v>
      </c>
    </row>
    <row r="16" spans="1:8" ht="15">
      <c r="A16" s="6"/>
      <c r="B16" s="7"/>
      <c r="C16" s="8"/>
      <c r="D16" s="17"/>
      <c r="E16" s="8"/>
      <c r="F16" s="9"/>
      <c r="G16" s="8"/>
      <c r="H16" s="9"/>
    </row>
    <row r="18" spans="1:8" ht="15.6">
      <c r="A18" s="14" t="s">
        <v>13</v>
      </c>
      <c r="B18" s="107" t="s">
        <v>36</v>
      </c>
      <c r="C18" s="107"/>
      <c r="D18" s="107"/>
      <c r="E18" s="107"/>
      <c r="F18" s="107"/>
      <c r="G18" s="107"/>
      <c r="H18" s="13">
        <f>SUM(H11,H13,H15)</f>
        <v>0</v>
      </c>
    </row>
    <row r="21" spans="1:8" ht="17.4">
      <c r="A21" s="12" t="s">
        <v>15</v>
      </c>
      <c r="B21" s="108" t="s">
        <v>16</v>
      </c>
      <c r="C21" s="108"/>
      <c r="D21" s="108"/>
      <c r="E21" s="108"/>
      <c r="F21" s="108"/>
      <c r="G21" s="108"/>
      <c r="H21" s="109"/>
    </row>
    <row r="23" spans="1:8" ht="15">
      <c r="A23" s="102" t="s">
        <v>12</v>
      </c>
      <c r="B23" s="102"/>
      <c r="C23" s="102"/>
      <c r="D23" s="102"/>
      <c r="E23" s="102"/>
      <c r="F23" s="102"/>
      <c r="G23" s="102"/>
      <c r="H23" s="102"/>
    </row>
    <row r="25" spans="1:8" ht="76.5" customHeight="1">
      <c r="A25" s="103" t="s">
        <v>17</v>
      </c>
      <c r="B25" s="111"/>
      <c r="C25" s="111"/>
      <c r="D25" s="111"/>
      <c r="E25" s="111"/>
      <c r="F25" s="111"/>
      <c r="G25" s="111"/>
      <c r="H25" s="111"/>
    </row>
    <row r="27" spans="1:8" ht="51" customHeight="1">
      <c r="A27" s="103" t="s">
        <v>18</v>
      </c>
      <c r="B27" s="103"/>
      <c r="C27" s="103"/>
      <c r="D27" s="103"/>
      <c r="E27" s="103"/>
      <c r="F27" s="103"/>
      <c r="G27" s="103"/>
      <c r="H27" s="103"/>
    </row>
    <row r="29" spans="1:8" ht="76.5" customHeight="1">
      <c r="A29" s="103" t="s">
        <v>29</v>
      </c>
      <c r="B29" s="103"/>
      <c r="C29" s="103"/>
      <c r="D29" s="103"/>
      <c r="E29" s="103"/>
      <c r="F29" s="103"/>
      <c r="G29" s="103"/>
      <c r="H29" s="103"/>
    </row>
    <row r="31" spans="1:2" ht="39.6">
      <c r="A31" s="1" t="s">
        <v>5</v>
      </c>
      <c r="B31" s="2" t="s">
        <v>37</v>
      </c>
    </row>
    <row r="32" spans="2:8" ht="79.2">
      <c r="B32" s="2" t="s">
        <v>56</v>
      </c>
      <c r="C32" s="71" t="s">
        <v>14</v>
      </c>
      <c r="D32" s="73">
        <v>5</v>
      </c>
      <c r="E32" s="71" t="s">
        <v>2</v>
      </c>
      <c r="F32" s="98"/>
      <c r="G32" s="71" t="s">
        <v>1</v>
      </c>
      <c r="H32" s="72">
        <f>D32*F32</f>
        <v>0</v>
      </c>
    </row>
    <row r="33" spans="1:8" s="65" customFormat="1" ht="26.4">
      <c r="A33" s="65" t="s">
        <v>19</v>
      </c>
      <c r="B33" s="66" t="s">
        <v>38</v>
      </c>
      <c r="C33" s="67" t="s">
        <v>14</v>
      </c>
      <c r="D33" s="69">
        <v>0.8</v>
      </c>
      <c r="E33" s="67" t="s">
        <v>2</v>
      </c>
      <c r="F33" s="98"/>
      <c r="G33" s="67" t="s">
        <v>1</v>
      </c>
      <c r="H33" s="77">
        <f>D33*F33</f>
        <v>0</v>
      </c>
    </row>
    <row r="34" s="65" customFormat="1" ht="15">
      <c r="B34" s="66" t="s">
        <v>59</v>
      </c>
    </row>
    <row r="35" spans="2:8" s="65" customFormat="1" ht="15">
      <c r="B35" s="66"/>
      <c r="C35" s="67"/>
      <c r="D35" s="69"/>
      <c r="E35" s="67"/>
      <c r="F35" s="68"/>
      <c r="G35" s="67"/>
      <c r="H35" s="68"/>
    </row>
    <row r="36" spans="1:2" s="65" customFormat="1" ht="39.6">
      <c r="A36" s="65" t="s">
        <v>20</v>
      </c>
      <c r="B36" s="70" t="s">
        <v>39</v>
      </c>
    </row>
    <row r="37" spans="2:8" s="74" customFormat="1" ht="25.5" customHeight="1">
      <c r="B37" s="75" t="s">
        <v>40</v>
      </c>
      <c r="C37" s="76" t="s">
        <v>14</v>
      </c>
      <c r="D37" s="79">
        <v>0.75</v>
      </c>
      <c r="E37" s="76" t="s">
        <v>2</v>
      </c>
      <c r="F37" s="98"/>
      <c r="G37" s="76" t="s">
        <v>1</v>
      </c>
      <c r="H37" s="77">
        <f>D37*F37</f>
        <v>0</v>
      </c>
    </row>
    <row r="38" spans="2:8" s="65" customFormat="1" ht="15">
      <c r="B38" s="70"/>
      <c r="C38" s="71"/>
      <c r="D38" s="73"/>
      <c r="E38" s="71"/>
      <c r="F38" s="72"/>
      <c r="G38" s="71"/>
      <c r="H38" s="72"/>
    </row>
    <row r="39" spans="1:2" s="74" customFormat="1" ht="52.8">
      <c r="A39" s="74" t="s">
        <v>70</v>
      </c>
      <c r="B39" s="75" t="s">
        <v>71</v>
      </c>
    </row>
    <row r="40" spans="2:8" s="74" customFormat="1" ht="25.5" customHeight="1">
      <c r="B40" s="75" t="s">
        <v>72</v>
      </c>
      <c r="C40" s="76" t="s">
        <v>14</v>
      </c>
      <c r="D40" s="79">
        <v>6</v>
      </c>
      <c r="E40" s="76" t="s">
        <v>2</v>
      </c>
      <c r="F40" s="98"/>
      <c r="G40" s="76" t="s">
        <v>1</v>
      </c>
      <c r="H40" s="77">
        <f>D40*F40</f>
        <v>0</v>
      </c>
    </row>
    <row r="41" spans="2:8" s="74" customFormat="1" ht="15">
      <c r="B41" s="75"/>
      <c r="C41" s="76"/>
      <c r="D41" s="79"/>
      <c r="E41" s="76"/>
      <c r="F41" s="77"/>
      <c r="G41" s="76"/>
      <c r="H41" s="77"/>
    </row>
    <row r="42" spans="1:8" s="74" customFormat="1" ht="25.5" customHeight="1">
      <c r="A42" s="74" t="s">
        <v>73</v>
      </c>
      <c r="B42" s="75" t="s">
        <v>74</v>
      </c>
      <c r="C42" s="76" t="s">
        <v>78</v>
      </c>
      <c r="D42" s="79">
        <v>10.5</v>
      </c>
      <c r="E42" s="76" t="s">
        <v>2</v>
      </c>
      <c r="F42" s="98"/>
      <c r="G42" s="76" t="s">
        <v>1</v>
      </c>
      <c r="H42" s="77">
        <f>D42*F42</f>
        <v>0</v>
      </c>
    </row>
    <row r="43" spans="2:8" s="74" customFormat="1" ht="15">
      <c r="B43" s="75"/>
      <c r="C43" s="76"/>
      <c r="D43" s="79"/>
      <c r="E43" s="76"/>
      <c r="F43" s="77"/>
      <c r="G43" s="76"/>
      <c r="H43" s="77"/>
    </row>
    <row r="44" spans="1:8" s="74" customFormat="1" ht="25.5" customHeight="1">
      <c r="A44" s="74" t="s">
        <v>75</v>
      </c>
      <c r="B44" s="75" t="s">
        <v>76</v>
      </c>
      <c r="C44" s="76" t="s">
        <v>78</v>
      </c>
      <c r="D44" s="79">
        <v>10.5</v>
      </c>
      <c r="E44" s="76" t="s">
        <v>2</v>
      </c>
      <c r="F44" s="98"/>
      <c r="G44" s="76" t="s">
        <v>1</v>
      </c>
      <c r="H44" s="77">
        <f>D44*F44</f>
        <v>0</v>
      </c>
    </row>
    <row r="45" spans="2:8" s="74" customFormat="1" ht="15">
      <c r="B45" s="75"/>
      <c r="C45" s="76"/>
      <c r="D45" s="79"/>
      <c r="E45" s="76"/>
      <c r="F45" s="77"/>
      <c r="G45" s="76"/>
      <c r="H45" s="77"/>
    </row>
    <row r="46" spans="1:2" ht="39.6">
      <c r="A46" s="1" t="s">
        <v>54</v>
      </c>
      <c r="B46" s="2" t="s">
        <v>21</v>
      </c>
    </row>
    <row r="47" spans="1:8" ht="15">
      <c r="A47" s="64" t="s">
        <v>11</v>
      </c>
      <c r="B47" s="63" t="s">
        <v>30</v>
      </c>
      <c r="C47" s="61" t="s">
        <v>22</v>
      </c>
      <c r="D47" s="34">
        <v>120</v>
      </c>
      <c r="E47" s="61" t="s">
        <v>2</v>
      </c>
      <c r="F47" s="99"/>
      <c r="G47" s="61" t="s">
        <v>1</v>
      </c>
      <c r="H47" s="77">
        <f>D47*F47</f>
        <v>0</v>
      </c>
    </row>
    <row r="48" spans="1:8" ht="15">
      <c r="A48" s="3" t="s">
        <v>11</v>
      </c>
      <c r="B48" s="2" t="s">
        <v>31</v>
      </c>
      <c r="C48" s="4" t="s">
        <v>22</v>
      </c>
      <c r="D48" s="34">
        <v>20</v>
      </c>
      <c r="E48" s="4" t="s">
        <v>2</v>
      </c>
      <c r="F48" s="98"/>
      <c r="G48" s="4" t="s">
        <v>1</v>
      </c>
      <c r="H48" s="77">
        <f>D48*F48</f>
        <v>0</v>
      </c>
    </row>
    <row r="49" spans="1:8" ht="15">
      <c r="A49" s="6"/>
      <c r="B49" s="7"/>
      <c r="C49" s="8"/>
      <c r="D49" s="17"/>
      <c r="E49" s="8"/>
      <c r="F49" s="9"/>
      <c r="G49" s="8"/>
      <c r="H49" s="9"/>
    </row>
    <row r="51" spans="1:8" ht="15.6">
      <c r="A51" s="14" t="s">
        <v>15</v>
      </c>
      <c r="B51" s="107" t="s">
        <v>23</v>
      </c>
      <c r="C51" s="107"/>
      <c r="D51" s="107"/>
      <c r="E51" s="107"/>
      <c r="F51" s="107"/>
      <c r="G51" s="107"/>
      <c r="H51" s="13">
        <f>SUM(H32:H33,H37,H40,H42,H44,H47:H48)</f>
        <v>0</v>
      </c>
    </row>
    <row r="54" spans="1:8" ht="17.4">
      <c r="A54" s="12" t="s">
        <v>24</v>
      </c>
      <c r="B54" s="108" t="s">
        <v>27</v>
      </c>
      <c r="C54" s="108"/>
      <c r="D54" s="108"/>
      <c r="E54" s="108"/>
      <c r="F54" s="108"/>
      <c r="G54" s="108"/>
      <c r="H54" s="109"/>
    </row>
    <row r="56" spans="1:8" ht="26.4">
      <c r="A56" s="36" t="s">
        <v>6</v>
      </c>
      <c r="B56" s="58" t="s">
        <v>60</v>
      </c>
      <c r="C56" s="36"/>
      <c r="D56" s="36"/>
      <c r="E56" s="36"/>
      <c r="F56" s="36"/>
      <c r="G56" s="36"/>
      <c r="H56" s="36"/>
    </row>
    <row r="57" spans="1:8" ht="27">
      <c r="A57" s="36"/>
      <c r="B57" s="37" t="s">
        <v>41</v>
      </c>
      <c r="C57" s="38" t="s">
        <v>10</v>
      </c>
      <c r="D57" s="83">
        <v>2</v>
      </c>
      <c r="E57" s="38" t="s">
        <v>2</v>
      </c>
      <c r="F57" s="100"/>
      <c r="G57" s="38" t="s">
        <v>1</v>
      </c>
      <c r="H57" s="39">
        <f>D57*F57</f>
        <v>0</v>
      </c>
    </row>
    <row r="59" spans="1:2" ht="39.6">
      <c r="A59" s="1" t="s">
        <v>7</v>
      </c>
      <c r="B59" s="59" t="s">
        <v>61</v>
      </c>
    </row>
    <row r="60" spans="2:8" s="35" customFormat="1" ht="40.2">
      <c r="B60" s="59" t="s">
        <v>52</v>
      </c>
      <c r="C60" s="4" t="s">
        <v>10</v>
      </c>
      <c r="D60" s="84">
        <v>2</v>
      </c>
      <c r="E60" s="4" t="s">
        <v>2</v>
      </c>
      <c r="F60" s="98"/>
      <c r="G60" s="4" t="s">
        <v>1</v>
      </c>
      <c r="H60" s="39">
        <f>D60*F60</f>
        <v>0</v>
      </c>
    </row>
    <row r="62" spans="1:2" ht="39.6">
      <c r="A62" s="1" t="s">
        <v>8</v>
      </c>
      <c r="B62" s="2" t="s">
        <v>62</v>
      </c>
    </row>
    <row r="63" spans="2:8" ht="67.2">
      <c r="B63" s="60" t="s">
        <v>53</v>
      </c>
      <c r="C63" s="76" t="s">
        <v>10</v>
      </c>
      <c r="D63" s="84">
        <v>1</v>
      </c>
      <c r="E63" s="76" t="s">
        <v>2</v>
      </c>
      <c r="F63" s="98"/>
      <c r="G63" s="76" t="s">
        <v>1</v>
      </c>
      <c r="H63" s="39">
        <f>D63*F63</f>
        <v>0</v>
      </c>
    </row>
    <row r="64" ht="15">
      <c r="A64" s="20"/>
    </row>
    <row r="65" spans="1:2" ht="39.6">
      <c r="A65" s="1" t="s">
        <v>25</v>
      </c>
      <c r="B65" s="2" t="s">
        <v>43</v>
      </c>
    </row>
    <row r="66" spans="2:8" ht="13.8">
      <c r="B66" s="2" t="s">
        <v>42</v>
      </c>
      <c r="C66" s="4" t="s">
        <v>3</v>
      </c>
      <c r="D66" s="15">
        <v>34</v>
      </c>
      <c r="E66" s="4" t="s">
        <v>2</v>
      </c>
      <c r="F66" s="98"/>
      <c r="G66" s="4" t="s">
        <v>1</v>
      </c>
      <c r="H66" s="39">
        <f>D66*F66</f>
        <v>0</v>
      </c>
    </row>
    <row r="67" spans="1:8" ht="15">
      <c r="A67" s="6"/>
      <c r="B67" s="7"/>
      <c r="C67" s="8"/>
      <c r="D67" s="17"/>
      <c r="E67" s="8"/>
      <c r="F67" s="9"/>
      <c r="G67" s="8"/>
      <c r="H67" s="9"/>
    </row>
    <row r="69" spans="1:8" ht="15.6">
      <c r="A69" s="14" t="s">
        <v>24</v>
      </c>
      <c r="B69" s="107" t="s">
        <v>28</v>
      </c>
      <c r="C69" s="107"/>
      <c r="D69" s="107"/>
      <c r="E69" s="107"/>
      <c r="F69" s="107"/>
      <c r="G69" s="107"/>
      <c r="H69" s="13">
        <f>SUM(H57,H60,H63,H66)</f>
        <v>0</v>
      </c>
    </row>
    <row r="71" spans="1:8" s="21" customFormat="1" ht="17.4">
      <c r="A71" s="30" t="s">
        <v>26</v>
      </c>
      <c r="B71" s="108" t="s">
        <v>44</v>
      </c>
      <c r="C71" s="108"/>
      <c r="D71" s="108"/>
      <c r="E71" s="108"/>
      <c r="F71" s="108"/>
      <c r="G71" s="108"/>
      <c r="H71" s="109"/>
    </row>
    <row r="72" spans="2:8" s="21" customFormat="1" ht="15">
      <c r="B72" s="22"/>
      <c r="C72" s="23"/>
      <c r="D72" s="25"/>
      <c r="E72" s="23"/>
      <c r="F72" s="24"/>
      <c r="G72" s="23"/>
      <c r="H72" s="24"/>
    </row>
    <row r="73" spans="1:8" s="21" customFormat="1" ht="15">
      <c r="A73" s="102" t="s">
        <v>12</v>
      </c>
      <c r="B73" s="102"/>
      <c r="C73" s="102"/>
      <c r="D73" s="102"/>
      <c r="E73" s="102"/>
      <c r="F73" s="102"/>
      <c r="G73" s="102"/>
      <c r="H73" s="102"/>
    </row>
    <row r="74" spans="2:8" s="21" customFormat="1" ht="15">
      <c r="B74" s="22"/>
      <c r="C74" s="23"/>
      <c r="D74" s="25"/>
      <c r="E74" s="23"/>
      <c r="F74" s="24"/>
      <c r="G74" s="23"/>
      <c r="H74" s="24"/>
    </row>
    <row r="75" spans="1:8" s="21" customFormat="1" ht="59.4" customHeight="1">
      <c r="A75" s="103" t="s">
        <v>67</v>
      </c>
      <c r="B75" s="103"/>
      <c r="C75" s="103"/>
      <c r="D75" s="103"/>
      <c r="E75" s="103"/>
      <c r="F75" s="103"/>
      <c r="G75" s="103"/>
      <c r="H75" s="103"/>
    </row>
    <row r="76" spans="1:8" s="21" customFormat="1" ht="58.2" customHeight="1">
      <c r="A76" s="103" t="s">
        <v>66</v>
      </c>
      <c r="B76" s="103"/>
      <c r="C76" s="103"/>
      <c r="D76" s="103"/>
      <c r="E76" s="103"/>
      <c r="F76" s="103"/>
      <c r="G76" s="103"/>
      <c r="H76" s="103"/>
    </row>
    <row r="77" spans="2:8" s="21" customFormat="1" ht="15">
      <c r="B77" s="22"/>
      <c r="C77" s="23"/>
      <c r="D77" s="25"/>
      <c r="E77" s="23"/>
      <c r="F77" s="24"/>
      <c r="G77" s="23"/>
      <c r="H77" s="24"/>
    </row>
    <row r="78" spans="1:8" s="48" customFormat="1" ht="26.4">
      <c r="A78" s="74" t="s">
        <v>9</v>
      </c>
      <c r="B78" s="75" t="s">
        <v>45</v>
      </c>
      <c r="C78" s="76"/>
      <c r="D78" s="79"/>
      <c r="E78" s="76"/>
      <c r="F78" s="77"/>
      <c r="G78" s="76"/>
      <c r="H78" s="77"/>
    </row>
    <row r="79" spans="2:8" s="74" customFormat="1" ht="52.8">
      <c r="B79" s="75" t="s">
        <v>55</v>
      </c>
      <c r="C79" s="76"/>
      <c r="D79" s="79"/>
      <c r="E79" s="76"/>
      <c r="F79" s="77"/>
      <c r="G79" s="76"/>
      <c r="H79" s="77"/>
    </row>
    <row r="80" spans="1:8" s="62" customFormat="1" ht="15">
      <c r="A80" s="74"/>
      <c r="B80" s="75" t="s">
        <v>46</v>
      </c>
      <c r="C80" s="76"/>
      <c r="D80" s="79"/>
      <c r="E80" s="76"/>
      <c r="F80" s="77"/>
      <c r="G80" s="76"/>
      <c r="H80" s="77"/>
    </row>
    <row r="81" spans="1:8" s="62" customFormat="1" ht="13.8">
      <c r="A81" s="74"/>
      <c r="B81" s="78" t="s">
        <v>47</v>
      </c>
      <c r="C81" s="76" t="s">
        <v>10</v>
      </c>
      <c r="D81" s="84">
        <v>2</v>
      </c>
      <c r="E81" s="76" t="s">
        <v>2</v>
      </c>
      <c r="F81" s="98"/>
      <c r="G81" s="76" t="s">
        <v>1</v>
      </c>
      <c r="H81" s="77">
        <f>D81*F81</f>
        <v>0</v>
      </c>
    </row>
    <row r="82" spans="1:8" s="62" customFormat="1" ht="26.4">
      <c r="A82" s="74"/>
      <c r="B82" s="78" t="s">
        <v>48</v>
      </c>
      <c r="C82" s="76" t="s">
        <v>10</v>
      </c>
      <c r="D82" s="84">
        <v>34</v>
      </c>
      <c r="E82" s="76" t="s">
        <v>2</v>
      </c>
      <c r="F82" s="98"/>
      <c r="G82" s="76" t="s">
        <v>1</v>
      </c>
      <c r="H82" s="77">
        <f aca="true" t="shared" si="0" ref="H82:H83">D82*F82</f>
        <v>0</v>
      </c>
    </row>
    <row r="83" spans="1:8" s="62" customFormat="1" ht="15">
      <c r="A83" s="74"/>
      <c r="B83" s="78" t="s">
        <v>49</v>
      </c>
      <c r="C83" s="76" t="s">
        <v>10</v>
      </c>
      <c r="D83" s="84">
        <v>1</v>
      </c>
      <c r="E83" s="76" t="s">
        <v>2</v>
      </c>
      <c r="F83" s="98"/>
      <c r="G83" s="76" t="s">
        <v>1</v>
      </c>
      <c r="H83" s="77">
        <f t="shared" si="0"/>
        <v>0</v>
      </c>
    </row>
    <row r="84" spans="1:8" s="21" customFormat="1" ht="15">
      <c r="A84" s="26"/>
      <c r="B84" s="27"/>
      <c r="C84" s="28"/>
      <c r="D84" s="33"/>
      <c r="E84" s="28"/>
      <c r="F84" s="29"/>
      <c r="G84" s="28"/>
      <c r="H84" s="29"/>
    </row>
    <row r="85" spans="2:8" s="21" customFormat="1" ht="15">
      <c r="B85" s="22"/>
      <c r="C85" s="23"/>
      <c r="D85" s="25"/>
      <c r="E85" s="23"/>
      <c r="F85" s="24"/>
      <c r="G85" s="23"/>
      <c r="H85" s="24"/>
    </row>
    <row r="86" spans="1:8" s="21" customFormat="1" ht="15.6">
      <c r="A86" s="32">
        <v>4</v>
      </c>
      <c r="B86" s="107" t="s">
        <v>50</v>
      </c>
      <c r="C86" s="107"/>
      <c r="D86" s="107"/>
      <c r="E86" s="107"/>
      <c r="F86" s="107"/>
      <c r="G86" s="107"/>
      <c r="H86" s="31">
        <f>SUM(H81:H83)</f>
        <v>0</v>
      </c>
    </row>
    <row r="87" spans="2:8" s="49" customFormat="1" ht="15">
      <c r="B87" s="50"/>
      <c r="C87" s="51"/>
      <c r="D87" s="53"/>
      <c r="E87" s="51"/>
      <c r="F87" s="52"/>
      <c r="G87" s="51"/>
      <c r="H87" s="52"/>
    </row>
    <row r="88" spans="1:8" s="74" customFormat="1" ht="17.4">
      <c r="A88" s="30" t="s">
        <v>57</v>
      </c>
      <c r="B88" s="108" t="s">
        <v>64</v>
      </c>
      <c r="C88" s="108"/>
      <c r="D88" s="108"/>
      <c r="E88" s="108"/>
      <c r="F88" s="108"/>
      <c r="G88" s="108"/>
      <c r="H88" s="109"/>
    </row>
    <row r="89" spans="2:8" s="74" customFormat="1" ht="15">
      <c r="B89" s="75"/>
      <c r="C89" s="76"/>
      <c r="D89" s="79"/>
      <c r="E89" s="76"/>
      <c r="F89" s="77"/>
      <c r="G89" s="76"/>
      <c r="H89" s="77"/>
    </row>
    <row r="90" spans="1:8" s="74" customFormat="1" ht="66">
      <c r="A90" s="74" t="s">
        <v>63</v>
      </c>
      <c r="B90" s="75" t="s">
        <v>79</v>
      </c>
      <c r="C90" s="76"/>
      <c r="D90" s="79"/>
      <c r="E90" s="76"/>
      <c r="F90" s="77"/>
      <c r="G90" s="76"/>
      <c r="H90" s="77"/>
    </row>
    <row r="91" spans="2:8" s="74" customFormat="1" ht="26.4">
      <c r="B91" s="75" t="s">
        <v>80</v>
      </c>
      <c r="C91" s="76" t="s">
        <v>10</v>
      </c>
      <c r="D91" s="84">
        <v>1</v>
      </c>
      <c r="E91" s="76" t="s">
        <v>2</v>
      </c>
      <c r="F91" s="98"/>
      <c r="G91" s="76" t="s">
        <v>1</v>
      </c>
      <c r="H91" s="77">
        <f>(D91*F91)</f>
        <v>0</v>
      </c>
    </row>
    <row r="92" spans="1:8" s="74" customFormat="1" ht="15">
      <c r="A92" s="26"/>
      <c r="B92" s="27"/>
      <c r="C92" s="28"/>
      <c r="D92" s="33"/>
      <c r="E92" s="28"/>
      <c r="F92" s="29"/>
      <c r="G92" s="28"/>
      <c r="H92" s="29"/>
    </row>
    <row r="93" spans="2:8" s="74" customFormat="1" ht="15">
      <c r="B93" s="75"/>
      <c r="C93" s="76"/>
      <c r="D93" s="79"/>
      <c r="E93" s="76"/>
      <c r="F93" s="77"/>
      <c r="G93" s="76"/>
      <c r="H93" s="77"/>
    </row>
    <row r="94" spans="1:8" s="74" customFormat="1" ht="15.6">
      <c r="A94" s="47">
        <v>5</v>
      </c>
      <c r="B94" s="107" t="s">
        <v>65</v>
      </c>
      <c r="C94" s="107"/>
      <c r="D94" s="107"/>
      <c r="E94" s="107"/>
      <c r="F94" s="107"/>
      <c r="G94" s="107"/>
      <c r="H94" s="46">
        <f>SUM(H91)</f>
        <v>0</v>
      </c>
    </row>
    <row r="95" spans="2:8" s="74" customFormat="1" ht="15">
      <c r="B95" s="75"/>
      <c r="C95" s="76"/>
      <c r="D95" s="79"/>
      <c r="E95" s="76"/>
      <c r="F95" s="77"/>
      <c r="G95" s="76"/>
      <c r="H95" s="77"/>
    </row>
    <row r="96" spans="2:8" s="74" customFormat="1" ht="15">
      <c r="B96" s="75"/>
      <c r="C96" s="76"/>
      <c r="D96" s="79"/>
      <c r="E96" s="76"/>
      <c r="F96" s="77"/>
      <c r="G96" s="76"/>
      <c r="H96" s="77"/>
    </row>
    <row r="97" spans="1:8" ht="17.4">
      <c r="A97" s="12"/>
      <c r="B97" s="105" t="s">
        <v>81</v>
      </c>
      <c r="C97" s="105"/>
      <c r="D97" s="105"/>
      <c r="E97" s="105"/>
      <c r="F97" s="105"/>
      <c r="G97" s="105"/>
      <c r="H97" s="106"/>
    </row>
    <row r="99" spans="1:8" s="18" customFormat="1" ht="15.6">
      <c r="A99" s="14" t="s">
        <v>13</v>
      </c>
      <c r="B99" s="104" t="s">
        <v>33</v>
      </c>
      <c r="C99" s="104"/>
      <c r="D99" s="104"/>
      <c r="E99" s="104"/>
      <c r="F99" s="104"/>
      <c r="G99" s="104"/>
      <c r="H99" s="13">
        <f>$H$18</f>
        <v>0</v>
      </c>
    </row>
    <row r="100" ht="15">
      <c r="A100" s="3"/>
    </row>
    <row r="101" spans="1:8" s="18" customFormat="1" ht="15.6">
      <c r="A101" s="14" t="s">
        <v>15</v>
      </c>
      <c r="B101" s="104" t="s">
        <v>16</v>
      </c>
      <c r="C101" s="104"/>
      <c r="D101" s="104"/>
      <c r="E101" s="104"/>
      <c r="F101" s="104"/>
      <c r="G101" s="104"/>
      <c r="H101" s="13">
        <f>$H$51</f>
        <v>0</v>
      </c>
    </row>
    <row r="102" ht="15">
      <c r="A102" s="3"/>
    </row>
    <row r="103" spans="1:8" ht="15.75" customHeight="1">
      <c r="A103" s="14" t="s">
        <v>24</v>
      </c>
      <c r="B103" s="104" t="s">
        <v>27</v>
      </c>
      <c r="C103" s="104"/>
      <c r="D103" s="104"/>
      <c r="E103" s="104"/>
      <c r="F103" s="104"/>
      <c r="G103" s="104"/>
      <c r="H103" s="13">
        <f>$H$69</f>
        <v>0</v>
      </c>
    </row>
    <row r="104" ht="15">
      <c r="A104" s="3"/>
    </row>
    <row r="105" spans="1:8" s="45" customFormat="1" ht="15.6">
      <c r="A105" s="47" t="s">
        <v>26</v>
      </c>
      <c r="B105" s="104" t="s">
        <v>44</v>
      </c>
      <c r="C105" s="104"/>
      <c r="D105" s="104"/>
      <c r="E105" s="104"/>
      <c r="F105" s="104"/>
      <c r="G105" s="104"/>
      <c r="H105" s="46">
        <f>$H$86</f>
        <v>0</v>
      </c>
    </row>
    <row r="106" spans="1:8" s="74" customFormat="1" ht="15.6">
      <c r="A106" s="47"/>
      <c r="B106" s="80"/>
      <c r="C106" s="80"/>
      <c r="D106" s="80"/>
      <c r="E106" s="80"/>
      <c r="F106" s="80"/>
      <c r="G106" s="80"/>
      <c r="H106" s="46"/>
    </row>
    <row r="107" spans="1:8" s="74" customFormat="1" ht="15.6">
      <c r="A107" s="47" t="s">
        <v>57</v>
      </c>
      <c r="B107" s="104" t="s">
        <v>64</v>
      </c>
      <c r="C107" s="104"/>
      <c r="D107" s="104"/>
      <c r="E107" s="104"/>
      <c r="F107" s="104"/>
      <c r="G107" s="104"/>
      <c r="H107" s="46">
        <f>SUM(H94)</f>
        <v>0</v>
      </c>
    </row>
    <row r="108" spans="1:8" s="74" customFormat="1" ht="15.6">
      <c r="A108" s="47"/>
      <c r="B108" s="80"/>
      <c r="C108" s="80"/>
      <c r="D108" s="80"/>
      <c r="E108" s="80"/>
      <c r="F108" s="80"/>
      <c r="G108" s="80"/>
      <c r="H108" s="46"/>
    </row>
    <row r="109" spans="1:8" ht="17.4">
      <c r="A109" s="19"/>
      <c r="B109" s="105" t="s">
        <v>82</v>
      </c>
      <c r="C109" s="105"/>
      <c r="D109" s="105"/>
      <c r="E109" s="105"/>
      <c r="F109" s="105"/>
      <c r="G109" s="86"/>
      <c r="H109" s="87">
        <f>SUM(H99,H101,H103,H105,H107)</f>
        <v>0</v>
      </c>
    </row>
    <row r="110" spans="2:8" s="74" customFormat="1" ht="15">
      <c r="B110" s="75"/>
      <c r="C110" s="76"/>
      <c r="D110" s="79"/>
      <c r="E110" s="76"/>
      <c r="F110" s="77"/>
      <c r="G110" s="76"/>
      <c r="H110" s="77"/>
    </row>
    <row r="111" spans="1:2" ht="15">
      <c r="A111" s="101"/>
      <c r="B111" s="101"/>
    </row>
    <row r="112" spans="1:2" ht="15">
      <c r="A112" s="74"/>
      <c r="B112" s="75"/>
    </row>
    <row r="113" spans="1:2" ht="15">
      <c r="A113" s="101"/>
      <c r="B113" s="101"/>
    </row>
  </sheetData>
  <sheetProtection algorithmName="SHA-512" hashValue="4qQbf2H2k+OzCA/mmH00lNnYGA4Ase6fehzX9rshYsKR1on2v2a8FnONdRn94HyGCV2s6oCwn71I2iny7BafcA==" saltValue="YHOLf0ZqTNIx1Fz/0F6JOA==" spinCount="100000" sheet="1" objects="1" scenarios="1"/>
  <mergeCells count="30">
    <mergeCell ref="B69:G69"/>
    <mergeCell ref="B71:H71"/>
    <mergeCell ref="A1:H1"/>
    <mergeCell ref="A7:H7"/>
    <mergeCell ref="B51:G51"/>
    <mergeCell ref="B54:H54"/>
    <mergeCell ref="A23:H23"/>
    <mergeCell ref="A25:H25"/>
    <mergeCell ref="B18:G18"/>
    <mergeCell ref="B3:H3"/>
    <mergeCell ref="A9:H9"/>
    <mergeCell ref="B5:H5"/>
    <mergeCell ref="B21:H21"/>
    <mergeCell ref="A27:H27"/>
    <mergeCell ref="A29:H29"/>
    <mergeCell ref="A111:B111"/>
    <mergeCell ref="A113:B113"/>
    <mergeCell ref="A73:H73"/>
    <mergeCell ref="A75:H75"/>
    <mergeCell ref="A76:H76"/>
    <mergeCell ref="B105:G105"/>
    <mergeCell ref="B109:F109"/>
    <mergeCell ref="B97:H97"/>
    <mergeCell ref="B99:G99"/>
    <mergeCell ref="B86:G86"/>
    <mergeCell ref="B101:G101"/>
    <mergeCell ref="B103:G103"/>
    <mergeCell ref="B88:H88"/>
    <mergeCell ref="B94:G94"/>
    <mergeCell ref="B107:G107"/>
  </mergeCells>
  <printOptions/>
  <pageMargins left="0.984251968503937" right="0.31496062992125984" top="0.31496062992125984" bottom="0.31496062992125984" header="0.1968503937007874" footer="0.1968503937007874"/>
  <pageSetup horizontalDpi="600" verticalDpi="600" orientation="portrait" paperSize="9" r:id="rId1"/>
  <rowBreaks count="2" manualBreakCount="2">
    <brk id="64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view="pageBreakPreview" zoomScaleSheetLayoutView="100" workbookViewId="0" topLeftCell="A1">
      <selection activeCell="A1" sqref="A1:H1"/>
    </sheetView>
  </sheetViews>
  <sheetFormatPr defaultColWidth="9.140625" defaultRowHeight="15"/>
  <cols>
    <col min="1" max="1" width="5.28125" style="74" customWidth="1"/>
    <col min="2" max="2" width="37.7109375" style="75" customWidth="1"/>
    <col min="3" max="3" width="4.7109375" style="76" customWidth="1"/>
    <col min="4" max="4" width="8.7109375" style="79" customWidth="1"/>
    <col min="5" max="5" width="2.421875" style="76" customWidth="1"/>
    <col min="6" max="6" width="9.28125" style="77" customWidth="1"/>
    <col min="7" max="7" width="4.8515625" style="76" customWidth="1"/>
    <col min="8" max="8" width="15.7109375" style="77" customWidth="1"/>
    <col min="9" max="16384" width="9.140625" style="74" customWidth="1"/>
  </cols>
  <sheetData>
    <row r="1" spans="1:8" ht="21">
      <c r="A1" s="110" t="s">
        <v>85</v>
      </c>
      <c r="B1" s="110"/>
      <c r="C1" s="110"/>
      <c r="D1" s="110"/>
      <c r="E1" s="110"/>
      <c r="F1" s="110"/>
      <c r="G1" s="110"/>
      <c r="H1" s="110"/>
    </row>
    <row r="2" ht="13.8" thickBot="1"/>
    <row r="3" spans="1:8" ht="18" thickBot="1">
      <c r="A3" s="11"/>
      <c r="B3" s="112" t="s">
        <v>51</v>
      </c>
      <c r="C3" s="112"/>
      <c r="D3" s="112"/>
      <c r="E3" s="112"/>
      <c r="F3" s="112"/>
      <c r="G3" s="112"/>
      <c r="H3" s="113"/>
    </row>
    <row r="5" spans="1:8" ht="17.4">
      <c r="A5" s="30" t="s">
        <v>13</v>
      </c>
      <c r="B5" s="108" t="s">
        <v>33</v>
      </c>
      <c r="C5" s="108"/>
      <c r="D5" s="108"/>
      <c r="E5" s="108"/>
      <c r="F5" s="108"/>
      <c r="G5" s="108"/>
      <c r="H5" s="109"/>
    </row>
    <row r="7" spans="1:8" ht="15">
      <c r="A7" s="102" t="s">
        <v>12</v>
      </c>
      <c r="B7" s="102"/>
      <c r="C7" s="102"/>
      <c r="D7" s="102"/>
      <c r="E7" s="102"/>
      <c r="F7" s="102"/>
      <c r="G7" s="102"/>
      <c r="H7" s="102"/>
    </row>
    <row r="8" spans="1:8" ht="15">
      <c r="A8" s="82"/>
      <c r="B8" s="82"/>
      <c r="C8" s="82"/>
      <c r="D8" s="16"/>
      <c r="E8" s="82"/>
      <c r="F8" s="82"/>
      <c r="G8" s="82"/>
      <c r="H8" s="82"/>
    </row>
    <row r="9" spans="1:8" ht="38.25" customHeight="1">
      <c r="A9" s="103" t="s">
        <v>32</v>
      </c>
      <c r="B9" s="103"/>
      <c r="C9" s="103"/>
      <c r="D9" s="103"/>
      <c r="E9" s="103"/>
      <c r="F9" s="103"/>
      <c r="G9" s="103"/>
      <c r="H9" s="103"/>
    </row>
    <row r="11" spans="1:8" ht="26.4">
      <c r="A11" s="74" t="s">
        <v>0</v>
      </c>
      <c r="B11" s="75" t="s">
        <v>35</v>
      </c>
      <c r="C11" s="76" t="s">
        <v>14</v>
      </c>
      <c r="D11" s="79">
        <v>4.9</v>
      </c>
      <c r="E11" s="76" t="s">
        <v>2</v>
      </c>
      <c r="F11" s="98"/>
      <c r="G11" s="76" t="s">
        <v>1</v>
      </c>
      <c r="H11" s="77">
        <f>D11*F11</f>
        <v>0</v>
      </c>
    </row>
    <row r="13" spans="1:8" ht="26.4">
      <c r="A13" s="74" t="s">
        <v>4</v>
      </c>
      <c r="B13" s="75" t="s">
        <v>34</v>
      </c>
      <c r="C13" s="76" t="s">
        <v>14</v>
      </c>
      <c r="D13" s="79">
        <v>1.6</v>
      </c>
      <c r="E13" s="76" t="s">
        <v>2</v>
      </c>
      <c r="F13" s="98"/>
      <c r="G13" s="76" t="s">
        <v>1</v>
      </c>
      <c r="H13" s="77">
        <f>D13*F13</f>
        <v>0</v>
      </c>
    </row>
    <row r="15" spans="1:8" ht="39.6">
      <c r="A15" s="74" t="s">
        <v>68</v>
      </c>
      <c r="B15" s="75" t="s">
        <v>69</v>
      </c>
      <c r="C15" s="76" t="s">
        <v>14</v>
      </c>
      <c r="D15" s="79">
        <v>5.5</v>
      </c>
      <c r="E15" s="76" t="s">
        <v>2</v>
      </c>
      <c r="F15" s="98"/>
      <c r="G15" s="76" t="s">
        <v>1</v>
      </c>
      <c r="H15" s="77">
        <f>D15*F15</f>
        <v>0</v>
      </c>
    </row>
    <row r="16" spans="1:8" ht="15">
      <c r="A16" s="26"/>
      <c r="B16" s="27"/>
      <c r="C16" s="28"/>
      <c r="D16" s="33"/>
      <c r="E16" s="28"/>
      <c r="F16" s="29"/>
      <c r="G16" s="28"/>
      <c r="H16" s="29"/>
    </row>
    <row r="18" spans="1:8" ht="15.6">
      <c r="A18" s="47" t="s">
        <v>13</v>
      </c>
      <c r="B18" s="107" t="s">
        <v>36</v>
      </c>
      <c r="C18" s="107"/>
      <c r="D18" s="107"/>
      <c r="E18" s="107"/>
      <c r="F18" s="107"/>
      <c r="G18" s="107"/>
      <c r="H18" s="46">
        <f>SUM(H11,H13,H15)</f>
        <v>0</v>
      </c>
    </row>
    <row r="21" spans="1:8" ht="17.4">
      <c r="A21" s="30" t="s">
        <v>15</v>
      </c>
      <c r="B21" s="108" t="s">
        <v>16</v>
      </c>
      <c r="C21" s="108"/>
      <c r="D21" s="108"/>
      <c r="E21" s="108"/>
      <c r="F21" s="108"/>
      <c r="G21" s="108"/>
      <c r="H21" s="109"/>
    </row>
    <row r="23" spans="1:8" ht="15">
      <c r="A23" s="102" t="s">
        <v>12</v>
      </c>
      <c r="B23" s="102"/>
      <c r="C23" s="102"/>
      <c r="D23" s="102"/>
      <c r="E23" s="102"/>
      <c r="F23" s="102"/>
      <c r="G23" s="102"/>
      <c r="H23" s="102"/>
    </row>
    <row r="25" spans="1:8" ht="76.5" customHeight="1">
      <c r="A25" s="103" t="s">
        <v>17</v>
      </c>
      <c r="B25" s="111"/>
      <c r="C25" s="111"/>
      <c r="D25" s="111"/>
      <c r="E25" s="111"/>
      <c r="F25" s="111"/>
      <c r="G25" s="111"/>
      <c r="H25" s="111"/>
    </row>
    <row r="27" spans="1:8" ht="51" customHeight="1">
      <c r="A27" s="103" t="s">
        <v>18</v>
      </c>
      <c r="B27" s="103"/>
      <c r="C27" s="103"/>
      <c r="D27" s="103"/>
      <c r="E27" s="103"/>
      <c r="F27" s="103"/>
      <c r="G27" s="103"/>
      <c r="H27" s="103"/>
    </row>
    <row r="29" spans="1:8" ht="76.5" customHeight="1">
      <c r="A29" s="103" t="s">
        <v>29</v>
      </c>
      <c r="B29" s="103"/>
      <c r="C29" s="103"/>
      <c r="D29" s="103"/>
      <c r="E29" s="103"/>
      <c r="F29" s="103"/>
      <c r="G29" s="103"/>
      <c r="H29" s="103"/>
    </row>
    <row r="31" spans="1:2" ht="39.6">
      <c r="A31" s="74" t="s">
        <v>5</v>
      </c>
      <c r="B31" s="75" t="s">
        <v>37</v>
      </c>
    </row>
    <row r="32" spans="2:8" ht="79.2">
      <c r="B32" s="75" t="s">
        <v>56</v>
      </c>
      <c r="C32" s="76" t="s">
        <v>14</v>
      </c>
      <c r="D32" s="79">
        <v>5</v>
      </c>
      <c r="E32" s="76" t="s">
        <v>2</v>
      </c>
      <c r="F32" s="98"/>
      <c r="G32" s="76" t="s">
        <v>1</v>
      </c>
      <c r="H32" s="77">
        <f>D32*F32</f>
        <v>0</v>
      </c>
    </row>
    <row r="33" spans="1:8" ht="26.4">
      <c r="A33" s="74" t="s">
        <v>19</v>
      </c>
      <c r="B33" s="75" t="s">
        <v>38</v>
      </c>
      <c r="C33" s="76" t="s">
        <v>14</v>
      </c>
      <c r="D33" s="79">
        <v>0.8</v>
      </c>
      <c r="E33" s="76" t="s">
        <v>2</v>
      </c>
      <c r="F33" s="98"/>
      <c r="G33" s="76" t="s">
        <v>1</v>
      </c>
      <c r="H33" s="77">
        <f>D33*F33</f>
        <v>0</v>
      </c>
    </row>
    <row r="34" spans="2:8" ht="15">
      <c r="B34" s="75" t="s">
        <v>59</v>
      </c>
      <c r="C34" s="74"/>
      <c r="D34" s="74"/>
      <c r="E34" s="74"/>
      <c r="F34" s="74"/>
      <c r="G34" s="74"/>
      <c r="H34" s="74"/>
    </row>
    <row r="36" spans="1:8" ht="39.6">
      <c r="A36" s="74" t="s">
        <v>20</v>
      </c>
      <c r="B36" s="75" t="s">
        <v>39</v>
      </c>
      <c r="C36" s="74"/>
      <c r="D36" s="74"/>
      <c r="E36" s="74"/>
      <c r="F36" s="74"/>
      <c r="G36" s="74"/>
      <c r="H36" s="74"/>
    </row>
    <row r="37" spans="2:8" ht="25.5" customHeight="1">
      <c r="B37" s="75" t="s">
        <v>40</v>
      </c>
      <c r="C37" s="76" t="s">
        <v>14</v>
      </c>
      <c r="D37" s="79">
        <v>0.75</v>
      </c>
      <c r="E37" s="76" t="s">
        <v>2</v>
      </c>
      <c r="F37" s="98"/>
      <c r="G37" s="76" t="s">
        <v>1</v>
      </c>
      <c r="H37" s="77">
        <f>D37*F37</f>
        <v>0</v>
      </c>
    </row>
    <row r="39" spans="1:8" ht="52.8">
      <c r="A39" s="74" t="s">
        <v>70</v>
      </c>
      <c r="B39" s="75" t="s">
        <v>83</v>
      </c>
      <c r="C39" s="74"/>
      <c r="D39" s="74"/>
      <c r="E39" s="74"/>
      <c r="F39" s="74"/>
      <c r="G39" s="74"/>
      <c r="H39" s="74"/>
    </row>
    <row r="40" spans="2:8" ht="25.5" customHeight="1">
      <c r="B40" s="75" t="s">
        <v>84</v>
      </c>
      <c r="C40" s="76" t="s">
        <v>14</v>
      </c>
      <c r="D40" s="79">
        <v>5.5</v>
      </c>
      <c r="E40" s="76" t="s">
        <v>2</v>
      </c>
      <c r="F40" s="98"/>
      <c r="G40" s="76" t="s">
        <v>1</v>
      </c>
      <c r="H40" s="77">
        <f>D40*F40</f>
        <v>0</v>
      </c>
    </row>
    <row r="42" spans="1:8" ht="25.5" customHeight="1">
      <c r="A42" s="74" t="s">
        <v>73</v>
      </c>
      <c r="B42" s="75" t="s">
        <v>74</v>
      </c>
      <c r="C42" s="76" t="s">
        <v>78</v>
      </c>
      <c r="D42" s="79">
        <v>10.5</v>
      </c>
      <c r="E42" s="76" t="s">
        <v>2</v>
      </c>
      <c r="F42" s="98"/>
      <c r="G42" s="76" t="s">
        <v>1</v>
      </c>
      <c r="H42" s="77">
        <f>D42*F42</f>
        <v>0</v>
      </c>
    </row>
    <row r="44" spans="1:8" ht="25.5" customHeight="1">
      <c r="A44" s="74" t="s">
        <v>75</v>
      </c>
      <c r="B44" s="75" t="s">
        <v>76</v>
      </c>
      <c r="C44" s="76" t="s">
        <v>78</v>
      </c>
      <c r="D44" s="79">
        <v>10.5</v>
      </c>
      <c r="E44" s="76" t="s">
        <v>2</v>
      </c>
      <c r="F44" s="98"/>
      <c r="G44" s="76" t="s">
        <v>1</v>
      </c>
      <c r="H44" s="77">
        <f>D44*F44</f>
        <v>0</v>
      </c>
    </row>
    <row r="46" spans="1:2" ht="39.6">
      <c r="A46" s="74" t="s">
        <v>54</v>
      </c>
      <c r="B46" s="75" t="s">
        <v>21</v>
      </c>
    </row>
    <row r="47" spans="1:8" ht="15">
      <c r="A47" s="64" t="s">
        <v>11</v>
      </c>
      <c r="B47" s="63" t="s">
        <v>30</v>
      </c>
      <c r="C47" s="61" t="s">
        <v>22</v>
      </c>
      <c r="D47" s="34">
        <v>160</v>
      </c>
      <c r="E47" s="61" t="s">
        <v>2</v>
      </c>
      <c r="F47" s="99"/>
      <c r="G47" s="61" t="s">
        <v>1</v>
      </c>
      <c r="H47" s="77">
        <f aca="true" t="shared" si="0" ref="H47:H48">D47*F47</f>
        <v>0</v>
      </c>
    </row>
    <row r="48" spans="1:8" ht="15">
      <c r="A48" s="3" t="s">
        <v>11</v>
      </c>
      <c r="B48" s="75" t="s">
        <v>31</v>
      </c>
      <c r="C48" s="76" t="s">
        <v>22</v>
      </c>
      <c r="D48" s="34">
        <v>25</v>
      </c>
      <c r="E48" s="76" t="s">
        <v>2</v>
      </c>
      <c r="F48" s="98"/>
      <c r="G48" s="76" t="s">
        <v>1</v>
      </c>
      <c r="H48" s="77">
        <f t="shared" si="0"/>
        <v>0</v>
      </c>
    </row>
    <row r="49" spans="1:8" ht="15">
      <c r="A49" s="26"/>
      <c r="B49" s="27"/>
      <c r="C49" s="28"/>
      <c r="D49" s="33"/>
      <c r="E49" s="28"/>
      <c r="F49" s="29"/>
      <c r="G49" s="28"/>
      <c r="H49" s="29"/>
    </row>
    <row r="51" spans="1:8" ht="15.6">
      <c r="A51" s="47" t="s">
        <v>15</v>
      </c>
      <c r="B51" s="107" t="s">
        <v>23</v>
      </c>
      <c r="C51" s="107"/>
      <c r="D51" s="107"/>
      <c r="E51" s="107"/>
      <c r="F51" s="107"/>
      <c r="G51" s="107"/>
      <c r="H51" s="46">
        <f>SUM(H32,H33,H37,H40,H42,H44,H47,H48)</f>
        <v>0</v>
      </c>
    </row>
    <row r="54" spans="1:8" ht="17.4">
      <c r="A54" s="30" t="s">
        <v>24</v>
      </c>
      <c r="B54" s="108" t="s">
        <v>27</v>
      </c>
      <c r="C54" s="108"/>
      <c r="D54" s="108"/>
      <c r="E54" s="108"/>
      <c r="F54" s="108"/>
      <c r="G54" s="108"/>
      <c r="H54" s="109"/>
    </row>
    <row r="56" spans="1:8" ht="26.4">
      <c r="A56" s="36" t="s">
        <v>6</v>
      </c>
      <c r="B56" s="75" t="s">
        <v>60</v>
      </c>
      <c r="C56" s="36"/>
      <c r="D56" s="36"/>
      <c r="E56" s="36"/>
      <c r="F56" s="36"/>
      <c r="G56" s="36"/>
      <c r="H56" s="36"/>
    </row>
    <row r="57" spans="1:8" ht="27">
      <c r="A57" s="36"/>
      <c r="B57" s="37" t="s">
        <v>41</v>
      </c>
      <c r="C57" s="38" t="s">
        <v>10</v>
      </c>
      <c r="D57" s="83">
        <v>2</v>
      </c>
      <c r="E57" s="38" t="s">
        <v>2</v>
      </c>
      <c r="F57" s="100"/>
      <c r="G57" s="38" t="s">
        <v>1</v>
      </c>
      <c r="H57" s="39">
        <f>D57*F57</f>
        <v>0</v>
      </c>
    </row>
    <row r="59" spans="1:2" ht="39.6">
      <c r="A59" s="74" t="s">
        <v>7</v>
      </c>
      <c r="B59" s="75" t="s">
        <v>61</v>
      </c>
    </row>
    <row r="60" spans="2:8" ht="40.2">
      <c r="B60" s="75" t="s">
        <v>52</v>
      </c>
      <c r="C60" s="76" t="s">
        <v>10</v>
      </c>
      <c r="D60" s="84">
        <v>2</v>
      </c>
      <c r="E60" s="76" t="s">
        <v>2</v>
      </c>
      <c r="F60" s="98"/>
      <c r="G60" s="76" t="s">
        <v>1</v>
      </c>
      <c r="H60" s="39">
        <f>D60*F60</f>
        <v>0</v>
      </c>
    </row>
    <row r="62" spans="1:2" ht="39.6">
      <c r="A62" s="74" t="s">
        <v>8</v>
      </c>
      <c r="B62" s="75" t="s">
        <v>62</v>
      </c>
    </row>
    <row r="63" spans="2:8" ht="67.2">
      <c r="B63" s="75" t="s">
        <v>53</v>
      </c>
      <c r="C63" s="76" t="s">
        <v>10</v>
      </c>
      <c r="D63" s="84">
        <v>1</v>
      </c>
      <c r="E63" s="76" t="s">
        <v>2</v>
      </c>
      <c r="F63" s="98"/>
      <c r="G63" s="76" t="s">
        <v>1</v>
      </c>
      <c r="H63" s="39">
        <f>D63*F63</f>
        <v>0</v>
      </c>
    </row>
    <row r="65" spans="1:2" ht="39.6">
      <c r="A65" s="74" t="s">
        <v>25</v>
      </c>
      <c r="B65" s="75" t="s">
        <v>43</v>
      </c>
    </row>
    <row r="66" spans="2:8" ht="13.8">
      <c r="B66" s="75" t="s">
        <v>42</v>
      </c>
      <c r="C66" s="76" t="s">
        <v>3</v>
      </c>
      <c r="D66" s="79">
        <v>34</v>
      </c>
      <c r="E66" s="76" t="s">
        <v>2</v>
      </c>
      <c r="F66" s="98"/>
      <c r="G66" s="76" t="s">
        <v>1</v>
      </c>
      <c r="H66" s="39">
        <f>D66*F66</f>
        <v>0</v>
      </c>
    </row>
    <row r="67" spans="1:8" ht="15">
      <c r="A67" s="26"/>
      <c r="B67" s="27"/>
      <c r="C67" s="28"/>
      <c r="D67" s="33"/>
      <c r="E67" s="28"/>
      <c r="F67" s="29"/>
      <c r="G67" s="28"/>
      <c r="H67" s="29"/>
    </row>
    <row r="69" spans="1:8" ht="15.6">
      <c r="A69" s="47" t="s">
        <v>24</v>
      </c>
      <c r="B69" s="107" t="s">
        <v>28</v>
      </c>
      <c r="C69" s="107"/>
      <c r="D69" s="107"/>
      <c r="E69" s="107"/>
      <c r="F69" s="107"/>
      <c r="G69" s="107"/>
      <c r="H69" s="46">
        <f>SUM(H57,H60,H63,H66)</f>
        <v>0</v>
      </c>
    </row>
    <row r="71" spans="1:8" ht="17.4">
      <c r="A71" s="30" t="s">
        <v>26</v>
      </c>
      <c r="B71" s="108" t="s">
        <v>44</v>
      </c>
      <c r="C71" s="108"/>
      <c r="D71" s="108"/>
      <c r="E71" s="108"/>
      <c r="F71" s="108"/>
      <c r="G71" s="108"/>
      <c r="H71" s="109"/>
    </row>
    <row r="73" spans="1:8" ht="15">
      <c r="A73" s="102" t="s">
        <v>12</v>
      </c>
      <c r="B73" s="102"/>
      <c r="C73" s="102"/>
      <c r="D73" s="102"/>
      <c r="E73" s="102"/>
      <c r="F73" s="102"/>
      <c r="G73" s="102"/>
      <c r="H73" s="102"/>
    </row>
    <row r="75" spans="1:8" ht="59.4" customHeight="1">
      <c r="A75" s="103" t="s">
        <v>67</v>
      </c>
      <c r="B75" s="103"/>
      <c r="C75" s="103"/>
      <c r="D75" s="103"/>
      <c r="E75" s="103"/>
      <c r="F75" s="103"/>
      <c r="G75" s="103"/>
      <c r="H75" s="103"/>
    </row>
    <row r="76" spans="1:8" ht="58.2" customHeight="1">
      <c r="A76" s="103" t="s">
        <v>66</v>
      </c>
      <c r="B76" s="103"/>
      <c r="C76" s="103"/>
      <c r="D76" s="103"/>
      <c r="E76" s="103"/>
      <c r="F76" s="103"/>
      <c r="G76" s="103"/>
      <c r="H76" s="103"/>
    </row>
    <row r="78" spans="1:2" ht="26.4">
      <c r="A78" s="74" t="s">
        <v>9</v>
      </c>
      <c r="B78" s="75" t="s">
        <v>45</v>
      </c>
    </row>
    <row r="79" ht="52.8">
      <c r="B79" s="75" t="s">
        <v>55</v>
      </c>
    </row>
    <row r="80" ht="15">
      <c r="B80" s="75" t="s">
        <v>46</v>
      </c>
    </row>
    <row r="81" spans="2:8" ht="13.8">
      <c r="B81" s="78" t="s">
        <v>47</v>
      </c>
      <c r="C81" s="76" t="s">
        <v>10</v>
      </c>
      <c r="D81" s="84">
        <v>2</v>
      </c>
      <c r="E81" s="76" t="s">
        <v>2</v>
      </c>
      <c r="F81" s="98"/>
      <c r="G81" s="76" t="s">
        <v>1</v>
      </c>
      <c r="H81" s="77">
        <f>D81*F81</f>
        <v>0</v>
      </c>
    </row>
    <row r="82" spans="2:8" ht="26.4">
      <c r="B82" s="78" t="s">
        <v>48</v>
      </c>
      <c r="C82" s="76" t="s">
        <v>10</v>
      </c>
      <c r="D82" s="84">
        <v>34</v>
      </c>
      <c r="E82" s="76" t="s">
        <v>2</v>
      </c>
      <c r="F82" s="98"/>
      <c r="G82" s="76" t="s">
        <v>1</v>
      </c>
      <c r="H82" s="77">
        <f aca="true" t="shared" si="1" ref="H82:H83">D82*F82</f>
        <v>0</v>
      </c>
    </row>
    <row r="83" spans="2:8" ht="15">
      <c r="B83" s="78" t="s">
        <v>49</v>
      </c>
      <c r="C83" s="76" t="s">
        <v>10</v>
      </c>
      <c r="D83" s="84">
        <v>1</v>
      </c>
      <c r="E83" s="76" t="s">
        <v>2</v>
      </c>
      <c r="F83" s="98"/>
      <c r="G83" s="76" t="s">
        <v>1</v>
      </c>
      <c r="H83" s="77">
        <f t="shared" si="1"/>
        <v>0</v>
      </c>
    </row>
    <row r="84" spans="1:8" ht="15">
      <c r="A84" s="26"/>
      <c r="B84" s="27"/>
      <c r="C84" s="28"/>
      <c r="D84" s="33"/>
      <c r="E84" s="28"/>
      <c r="F84" s="29"/>
      <c r="G84" s="28"/>
      <c r="H84" s="29"/>
    </row>
    <row r="86" spans="1:8" ht="15.6">
      <c r="A86" s="47">
        <v>4</v>
      </c>
      <c r="B86" s="107" t="s">
        <v>50</v>
      </c>
      <c r="C86" s="107"/>
      <c r="D86" s="107"/>
      <c r="E86" s="107"/>
      <c r="F86" s="107"/>
      <c r="G86" s="107"/>
      <c r="H86" s="46">
        <f>SUM(H81:H83)</f>
        <v>0</v>
      </c>
    </row>
    <row r="88" spans="1:8" ht="17.4">
      <c r="A88" s="30" t="s">
        <v>57</v>
      </c>
      <c r="B88" s="108" t="s">
        <v>64</v>
      </c>
      <c r="C88" s="108"/>
      <c r="D88" s="108"/>
      <c r="E88" s="108"/>
      <c r="F88" s="108"/>
      <c r="G88" s="108"/>
      <c r="H88" s="109"/>
    </row>
    <row r="90" spans="1:2" ht="66">
      <c r="A90" s="74" t="s">
        <v>63</v>
      </c>
      <c r="B90" s="75" t="s">
        <v>79</v>
      </c>
    </row>
    <row r="91" spans="2:8" ht="26.4">
      <c r="B91" s="75" t="s">
        <v>80</v>
      </c>
      <c r="C91" s="76" t="s">
        <v>10</v>
      </c>
      <c r="D91" s="84">
        <v>1</v>
      </c>
      <c r="E91" s="76" t="s">
        <v>2</v>
      </c>
      <c r="F91" s="98"/>
      <c r="G91" s="76" t="s">
        <v>1</v>
      </c>
      <c r="H91" s="77">
        <f>(D91*F91)</f>
        <v>0</v>
      </c>
    </row>
    <row r="92" ht="15">
      <c r="B92" s="75" t="s">
        <v>46</v>
      </c>
    </row>
    <row r="93" spans="1:8" ht="15">
      <c r="A93" s="26"/>
      <c r="B93" s="27"/>
      <c r="C93" s="28"/>
      <c r="D93" s="33"/>
      <c r="E93" s="28"/>
      <c r="F93" s="29"/>
      <c r="G93" s="28"/>
      <c r="H93" s="29"/>
    </row>
    <row r="95" spans="1:8" ht="15.6">
      <c r="A95" s="47">
        <v>5</v>
      </c>
      <c r="B95" s="107" t="s">
        <v>65</v>
      </c>
      <c r="C95" s="107"/>
      <c r="D95" s="107"/>
      <c r="E95" s="107"/>
      <c r="F95" s="107"/>
      <c r="G95" s="107"/>
      <c r="H95" s="46">
        <f>SUM(H91)</f>
        <v>0</v>
      </c>
    </row>
    <row r="100" spans="1:8" ht="17.4">
      <c r="A100" s="30"/>
      <c r="B100" s="105" t="s">
        <v>86</v>
      </c>
      <c r="C100" s="105"/>
      <c r="D100" s="105"/>
      <c r="E100" s="105"/>
      <c r="F100" s="105"/>
      <c r="G100" s="105"/>
      <c r="H100" s="106"/>
    </row>
    <row r="102" spans="1:8" s="18" customFormat="1" ht="15.6">
      <c r="A102" s="47" t="s">
        <v>13</v>
      </c>
      <c r="B102" s="104" t="s">
        <v>33</v>
      </c>
      <c r="C102" s="104"/>
      <c r="D102" s="104"/>
      <c r="E102" s="104"/>
      <c r="F102" s="104"/>
      <c r="G102" s="104"/>
      <c r="H102" s="46">
        <f>$H$18</f>
        <v>0</v>
      </c>
    </row>
    <row r="103" ht="15">
      <c r="A103" s="3"/>
    </row>
    <row r="104" spans="1:8" s="18" customFormat="1" ht="15.6">
      <c r="A104" s="47" t="s">
        <v>15</v>
      </c>
      <c r="B104" s="104" t="s">
        <v>16</v>
      </c>
      <c r="C104" s="104"/>
      <c r="D104" s="104"/>
      <c r="E104" s="104"/>
      <c r="F104" s="104"/>
      <c r="G104" s="104"/>
      <c r="H104" s="46">
        <f>$H$51</f>
        <v>0</v>
      </c>
    </row>
    <row r="105" ht="15">
      <c r="A105" s="3"/>
    </row>
    <row r="106" spans="1:8" ht="15.75" customHeight="1">
      <c r="A106" s="47" t="s">
        <v>24</v>
      </c>
      <c r="B106" s="104" t="s">
        <v>27</v>
      </c>
      <c r="C106" s="104"/>
      <c r="D106" s="104"/>
      <c r="E106" s="104"/>
      <c r="F106" s="104"/>
      <c r="G106" s="104"/>
      <c r="H106" s="46">
        <f>$H$69</f>
        <v>0</v>
      </c>
    </row>
    <row r="107" ht="15">
      <c r="A107" s="3"/>
    </row>
    <row r="108" spans="1:8" ht="15.6">
      <c r="A108" s="47" t="s">
        <v>26</v>
      </c>
      <c r="B108" s="104" t="s">
        <v>44</v>
      </c>
      <c r="C108" s="104"/>
      <c r="D108" s="104"/>
      <c r="E108" s="104"/>
      <c r="F108" s="104"/>
      <c r="G108" s="104"/>
      <c r="H108" s="46">
        <f>$H$86</f>
        <v>0</v>
      </c>
    </row>
    <row r="109" spans="1:8" ht="15.6">
      <c r="A109" s="47"/>
      <c r="B109" s="81"/>
      <c r="C109" s="81"/>
      <c r="D109" s="81"/>
      <c r="E109" s="81"/>
      <c r="F109" s="81"/>
      <c r="G109" s="81"/>
      <c r="H109" s="46"/>
    </row>
    <row r="110" spans="1:8" ht="15.6">
      <c r="A110" s="47" t="s">
        <v>57</v>
      </c>
      <c r="B110" s="104" t="s">
        <v>64</v>
      </c>
      <c r="C110" s="104"/>
      <c r="D110" s="104"/>
      <c r="E110" s="104"/>
      <c r="F110" s="104"/>
      <c r="G110" s="104"/>
      <c r="H110" s="46">
        <f>SUM(H95)</f>
        <v>0</v>
      </c>
    </row>
    <row r="111" spans="1:8" ht="15.6">
      <c r="A111" s="47"/>
      <c r="B111" s="81"/>
      <c r="C111" s="81"/>
      <c r="D111" s="81"/>
      <c r="E111" s="81"/>
      <c r="F111" s="81"/>
      <c r="G111" s="81"/>
      <c r="H111" s="46"/>
    </row>
    <row r="112" spans="1:8" ht="17.4">
      <c r="A112" s="19"/>
      <c r="B112" s="105" t="s">
        <v>87</v>
      </c>
      <c r="C112" s="105"/>
      <c r="D112" s="105"/>
      <c r="E112" s="105"/>
      <c r="F112" s="105"/>
      <c r="G112" s="86"/>
      <c r="H112" s="87">
        <f>SUM(H102,H104,H106,H108,H110)</f>
        <v>0</v>
      </c>
    </row>
    <row r="114" spans="1:2" ht="15">
      <c r="A114" s="101"/>
      <c r="B114" s="101"/>
    </row>
  </sheetData>
  <sheetProtection algorithmName="SHA-512" hashValue="8zVevRPjELQoFhM4ztwf8lbevlMFfOAFPuLFuyWODetlXJ5j1bIOZRU/oIZCfaJ+oBVZusFLvKyOIn0253KweQ==" saltValue="gZnU+r3GqXPazYDuivQ+1w==" spinCount="100000" sheet="1" objects="1" scenarios="1"/>
  <mergeCells count="29">
    <mergeCell ref="A114:B114"/>
    <mergeCell ref="B106:G106"/>
    <mergeCell ref="B108:G108"/>
    <mergeCell ref="B110:G110"/>
    <mergeCell ref="B112:F112"/>
    <mergeCell ref="B104:G104"/>
    <mergeCell ref="B54:H54"/>
    <mergeCell ref="B69:G69"/>
    <mergeCell ref="B71:H71"/>
    <mergeCell ref="A73:H73"/>
    <mergeCell ref="A75:H75"/>
    <mergeCell ref="A76:H76"/>
    <mergeCell ref="B86:G86"/>
    <mergeCell ref="B88:H88"/>
    <mergeCell ref="B95:G95"/>
    <mergeCell ref="B100:H100"/>
    <mergeCell ref="B102:G102"/>
    <mergeCell ref="B51:G51"/>
    <mergeCell ref="A1:H1"/>
    <mergeCell ref="B3:H3"/>
    <mergeCell ref="B5:H5"/>
    <mergeCell ref="A7:H7"/>
    <mergeCell ref="A9:H9"/>
    <mergeCell ref="B18:G18"/>
    <mergeCell ref="B21:H21"/>
    <mergeCell ref="A23:H23"/>
    <mergeCell ref="A25:H25"/>
    <mergeCell ref="A27:H27"/>
    <mergeCell ref="A29:H29"/>
  </mergeCells>
  <printOptions/>
  <pageMargins left="0.984251968503937" right="0.31496062992125984" top="0.31496062992125984" bottom="0.31496062992125984" header="0.1968503937007874" footer="0.1968503937007874"/>
  <pageSetup horizontalDpi="600" verticalDpi="600" orientation="portrait" paperSize="9" r:id="rId1"/>
  <rowBreaks count="2" manualBreakCount="2">
    <brk id="64" max="16383" man="1"/>
    <brk id="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view="pageBreakPreview" zoomScaleSheetLayoutView="100" workbookViewId="0" topLeftCell="A1"/>
  </sheetViews>
  <sheetFormatPr defaultColWidth="9.140625" defaultRowHeight="15"/>
  <cols>
    <col min="1" max="1" width="70.28125" style="0" bestFit="1" customWidth="1"/>
    <col min="2" max="2" width="14.00390625" style="0" customWidth="1"/>
  </cols>
  <sheetData>
    <row r="1" spans="1:2" ht="17.4">
      <c r="A1" s="94" t="s">
        <v>88</v>
      </c>
      <c r="B1" s="95"/>
    </row>
    <row r="2" ht="17.4">
      <c r="A2" s="85"/>
    </row>
    <row r="3" ht="17.4">
      <c r="A3" s="85"/>
    </row>
    <row r="5" spans="1:2" ht="15.6">
      <c r="A5" s="89" t="s">
        <v>89</v>
      </c>
      <c r="B5" s="90">
        <f>'Tunera Autokamp'!H109</f>
        <v>0</v>
      </c>
    </row>
    <row r="6" spans="1:2" ht="15.6">
      <c r="A6" s="91" t="s">
        <v>90</v>
      </c>
      <c r="B6" s="92">
        <f>'Tunera Punta Magdalena'!H112</f>
        <v>0</v>
      </c>
    </row>
    <row r="8" spans="1:2" ht="15.6">
      <c r="A8" s="93" t="s">
        <v>91</v>
      </c>
      <c r="B8" s="88">
        <f>SUM(B5:B6)</f>
        <v>0</v>
      </c>
    </row>
    <row r="9" ht="15.6">
      <c r="A9" s="93"/>
    </row>
    <row r="10" spans="1:2" ht="15.6">
      <c r="A10" s="93" t="s">
        <v>58</v>
      </c>
      <c r="B10" s="88">
        <f>0.25*B8</f>
        <v>0</v>
      </c>
    </row>
    <row r="11" ht="15.6">
      <c r="A11" s="93"/>
    </row>
    <row r="12" spans="1:2" ht="15.6">
      <c r="A12" s="96" t="s">
        <v>92</v>
      </c>
      <c r="B12" s="97">
        <f>SUM(B8,B10)</f>
        <v>0</v>
      </c>
    </row>
  </sheetData>
  <sheetProtection algorithmName="SHA-512" hashValue="quvW44Z99m8s/s4HcJXchTQeb2l+wr6D3ygTd+pN3kn5RD9BhwYXSiHI2db/AV2V1rKUc+xGIFIlwreEEYrofQ==" saltValue="8nIEc6UmVu9kge/BsEsr4A==" spinCount="100000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CO-IN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CO-IN</dc:creator>
  <cp:keywords/>
  <dc:description/>
  <cp:lastModifiedBy>Domagoj</cp:lastModifiedBy>
  <cp:lastPrinted>2022-11-02T10:18:50Z</cp:lastPrinted>
  <dcterms:created xsi:type="dcterms:W3CDTF">2017-12-19T12:27:55Z</dcterms:created>
  <dcterms:modified xsi:type="dcterms:W3CDTF">2022-11-02T10:23:47Z</dcterms:modified>
  <cp:category/>
  <cp:version/>
  <cp:contentType/>
  <cp:contentStatus/>
</cp:coreProperties>
</file>